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WQuintero.VT31MARKETING\Desktop\"/>
    </mc:Choice>
  </mc:AlternateContent>
  <xr:revisionPtr revIDLastSave="0" documentId="8_{D44CD037-7E81-464C-82C7-AF86D405DD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mulador" sheetId="1" r:id="rId1"/>
    <sheet name="Amortizacion" sheetId="2" r:id="rId2"/>
    <sheet name="Parametr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2" l="1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E10" i="1"/>
  <c r="E9" i="1"/>
  <c r="B9" i="1"/>
  <c r="B4" i="2" s="1"/>
  <c r="E4" i="2" s="1"/>
  <c r="E6" i="1"/>
  <c r="E5" i="1"/>
  <c r="E7" i="1" l="1"/>
  <c r="E8" i="1"/>
  <c r="E11" i="1"/>
  <c r="E12" i="1" s="1"/>
  <c r="D4" i="2"/>
  <c r="C4" i="2" s="1"/>
  <c r="F4" i="2" s="1"/>
  <c r="H4" i="2" l="1"/>
  <c r="B5" i="2" s="1"/>
  <c r="D5" i="2" s="1"/>
  <c r="C5" i="2" s="1"/>
  <c r="E5" i="2" l="1"/>
  <c r="F5" i="2" s="1"/>
  <c r="H5" i="2"/>
  <c r="B6" i="2" s="1"/>
  <c r="E6" i="2" l="1"/>
  <c r="D6" i="2"/>
  <c r="C6" i="2" s="1"/>
  <c r="F6" i="2" s="1"/>
  <c r="H6" i="2" l="1"/>
  <c r="B7" i="2" s="1"/>
  <c r="D7" i="2" l="1"/>
  <c r="C7" i="2" s="1"/>
  <c r="E7" i="2"/>
  <c r="F7" i="2" l="1"/>
  <c r="H7" i="2"/>
  <c r="B8" i="2" s="1"/>
  <c r="E8" i="2" l="1"/>
  <c r="D8" i="2"/>
  <c r="C8" i="2" s="1"/>
  <c r="F8" i="2" s="1"/>
  <c r="H8" i="2" l="1"/>
  <c r="B9" i="2" s="1"/>
  <c r="E9" i="2" l="1"/>
  <c r="D9" i="2"/>
  <c r="C9" i="2" s="1"/>
  <c r="F9" i="2" s="1"/>
  <c r="H9" i="2" l="1"/>
  <c r="B10" i="2" s="1"/>
  <c r="E10" i="2" l="1"/>
  <c r="D10" i="2"/>
  <c r="C10" i="2" s="1"/>
  <c r="F10" i="2" s="1"/>
  <c r="H10" i="2" l="1"/>
  <c r="B11" i="2" s="1"/>
  <c r="E11" i="2" l="1"/>
  <c r="D11" i="2"/>
  <c r="C11" i="2" s="1"/>
  <c r="F11" i="2" s="1"/>
  <c r="H11" i="2" l="1"/>
  <c r="B12" i="2" s="1"/>
  <c r="E12" i="2" l="1"/>
  <c r="D12" i="2"/>
  <c r="C12" i="2" s="1"/>
  <c r="F12" i="2" s="1"/>
  <c r="H12" i="2" l="1"/>
  <c r="B13" i="2" s="1"/>
  <c r="E13" i="2" l="1"/>
  <c r="D13" i="2"/>
  <c r="C13" i="2" s="1"/>
  <c r="F13" i="2" s="1"/>
  <c r="H13" i="2" l="1"/>
  <c r="B14" i="2" s="1"/>
  <c r="E14" i="2" s="1"/>
  <c r="D14" i="2" l="1"/>
  <c r="C14" i="2" s="1"/>
  <c r="H14" i="2" s="1"/>
  <c r="B15" i="2" s="1"/>
  <c r="D15" i="2" s="1"/>
  <c r="C15" i="2" s="1"/>
  <c r="E15" i="2" l="1"/>
  <c r="F15" i="2"/>
  <c r="F14" i="2"/>
  <c r="H15" i="2"/>
  <c r="B16" i="2" s="1"/>
  <c r="E16" i="2" l="1"/>
  <c r="D16" i="2"/>
  <c r="C16" i="2" s="1"/>
  <c r="F16" i="2" s="1"/>
  <c r="H16" i="2" l="1"/>
  <c r="B17" i="2" s="1"/>
  <c r="D17" i="2" l="1"/>
  <c r="C17" i="2" s="1"/>
  <c r="H17" i="2" s="1"/>
  <c r="B18" i="2" s="1"/>
  <c r="E17" i="2"/>
  <c r="E18" i="2" l="1"/>
  <c r="D18" i="2"/>
  <c r="C18" i="2" s="1"/>
  <c r="F18" i="2" s="1"/>
  <c r="F17" i="2"/>
  <c r="H18" i="2" l="1"/>
  <c r="B19" i="2" s="1"/>
  <c r="D19" i="2" l="1"/>
  <c r="C19" i="2" s="1"/>
  <c r="H19" i="2" s="1"/>
  <c r="B20" i="2" s="1"/>
  <c r="E19" i="2"/>
  <c r="E20" i="2" l="1"/>
  <c r="D20" i="2"/>
  <c r="C20" i="2" s="1"/>
  <c r="F19" i="2"/>
  <c r="F20" i="2" l="1"/>
  <c r="H20" i="2"/>
  <c r="B21" i="2" s="1"/>
  <c r="E21" i="2" l="1"/>
  <c r="D21" i="2"/>
  <c r="C21" i="2" s="1"/>
  <c r="F21" i="2" s="1"/>
  <c r="H21" i="2" l="1"/>
  <c r="B22" i="2" s="1"/>
  <c r="E22" i="2" l="1"/>
  <c r="D22" i="2"/>
  <c r="C22" i="2" s="1"/>
  <c r="F22" i="2" s="1"/>
  <c r="H22" i="2" l="1"/>
  <c r="B23" i="2" s="1"/>
  <c r="E23" i="2" s="1"/>
  <c r="D23" i="2" l="1"/>
  <c r="C23" i="2" s="1"/>
  <c r="F23" i="2" s="1"/>
  <c r="H23" i="2" l="1"/>
  <c r="B24" i="2" s="1"/>
  <c r="E24" i="2" s="1"/>
  <c r="D24" i="2" l="1"/>
  <c r="C24" i="2" s="1"/>
  <c r="F24" i="2" s="1"/>
  <c r="H24" i="2" l="1"/>
  <c r="B25" i="2" s="1"/>
  <c r="E25" i="2" s="1"/>
  <c r="D25" i="2" l="1"/>
  <c r="C25" i="2" s="1"/>
  <c r="F25" i="2" s="1"/>
  <c r="H25" i="2" l="1"/>
  <c r="B26" i="2" s="1"/>
  <c r="D26" i="2" s="1"/>
  <c r="C26" i="2" s="1"/>
  <c r="H26" i="2" s="1"/>
  <c r="B27" i="2" s="1"/>
  <c r="E26" i="2" l="1"/>
  <c r="E27" i="2"/>
  <c r="D27" i="2"/>
  <c r="C27" i="2" s="1"/>
  <c r="F27" i="2" s="1"/>
  <c r="F26" i="2"/>
  <c r="H27" i="2" l="1"/>
  <c r="B28" i="2" s="1"/>
  <c r="D28" i="2" l="1"/>
  <c r="C28" i="2" s="1"/>
  <c r="H28" i="2" s="1"/>
  <c r="B29" i="2" s="1"/>
  <c r="E28" i="2"/>
  <c r="D29" i="2" l="1"/>
  <c r="C29" i="2" s="1"/>
  <c r="H29" i="2" s="1"/>
  <c r="B30" i="2" s="1"/>
  <c r="E29" i="2"/>
  <c r="F28" i="2"/>
  <c r="E30" i="2" l="1"/>
  <c r="D30" i="2"/>
  <c r="C30" i="2" s="1"/>
  <c r="F30" i="2" s="1"/>
  <c r="F29" i="2"/>
  <c r="H30" i="2" l="1"/>
  <c r="B31" i="2" s="1"/>
  <c r="D31" i="2" l="1"/>
  <c r="C31" i="2" s="1"/>
  <c r="H31" i="2" s="1"/>
  <c r="B32" i="2" s="1"/>
  <c r="E31" i="2"/>
  <c r="E32" i="2" l="1"/>
  <c r="D32" i="2"/>
  <c r="C32" i="2" s="1"/>
  <c r="F32" i="2" s="1"/>
  <c r="F31" i="2"/>
  <c r="H32" i="2" l="1"/>
  <c r="B33" i="2" s="1"/>
  <c r="E33" i="2" l="1"/>
  <c r="D33" i="2"/>
  <c r="C33" i="2" s="1"/>
  <c r="F33" i="2" s="1"/>
  <c r="H33" i="2" l="1"/>
  <c r="B34" i="2" s="1"/>
  <c r="E34" i="2" l="1"/>
  <c r="D34" i="2"/>
  <c r="C34" i="2" s="1"/>
  <c r="F34" i="2" s="1"/>
  <c r="H34" i="2" l="1"/>
  <c r="B35" i="2" s="1"/>
  <c r="E35" i="2" l="1"/>
  <c r="D35" i="2"/>
  <c r="C35" i="2" s="1"/>
  <c r="F35" i="2" s="1"/>
  <c r="H35" i="2" l="1"/>
  <c r="B36" i="2" s="1"/>
  <c r="E36" i="2" l="1"/>
  <c r="D36" i="2"/>
  <c r="C36" i="2" s="1"/>
  <c r="F36" i="2" s="1"/>
  <c r="H36" i="2" l="1"/>
  <c r="B37" i="2" s="1"/>
  <c r="E37" i="2" s="1"/>
  <c r="D37" i="2" l="1"/>
  <c r="C37" i="2" s="1"/>
  <c r="F37" i="2" s="1"/>
  <c r="H37" i="2" l="1"/>
  <c r="B38" i="2" s="1"/>
  <c r="D38" i="2" s="1"/>
  <c r="C38" i="2" s="1"/>
  <c r="H38" i="2" s="1"/>
  <c r="B39" i="2" s="1"/>
  <c r="E38" i="2" l="1"/>
  <c r="E39" i="2"/>
  <c r="D39" i="2"/>
  <c r="C39" i="2" s="1"/>
  <c r="F39" i="2" s="1"/>
  <c r="F38" i="2"/>
  <c r="H39" i="2" l="1"/>
  <c r="B40" i="2" s="1"/>
  <c r="E40" i="2" l="1"/>
  <c r="D40" i="2"/>
  <c r="C40" i="2" s="1"/>
  <c r="F40" i="2" s="1"/>
  <c r="H40" i="2" l="1"/>
  <c r="B41" i="2" s="1"/>
  <c r="D41" i="2" l="1"/>
  <c r="C41" i="2" s="1"/>
  <c r="H41" i="2" s="1"/>
  <c r="B42" i="2" s="1"/>
  <c r="E41" i="2"/>
  <c r="E42" i="2" l="1"/>
  <c r="D42" i="2"/>
  <c r="C42" i="2" s="1"/>
  <c r="F42" i="2" s="1"/>
  <c r="F41" i="2"/>
  <c r="H42" i="2" l="1"/>
  <c r="B43" i="2" s="1"/>
  <c r="D43" i="2" l="1"/>
  <c r="C43" i="2" s="1"/>
  <c r="H43" i="2" s="1"/>
  <c r="B44" i="2" s="1"/>
  <c r="E43" i="2"/>
  <c r="E44" i="2" l="1"/>
  <c r="D44" i="2"/>
  <c r="C44" i="2" s="1"/>
  <c r="F44" i="2" s="1"/>
  <c r="F43" i="2"/>
  <c r="H44" i="2" l="1"/>
  <c r="B45" i="2" s="1"/>
  <c r="E45" i="2" l="1"/>
  <c r="D45" i="2"/>
  <c r="C45" i="2" s="1"/>
  <c r="F45" i="2" s="1"/>
  <c r="H45" i="2" l="1"/>
  <c r="B46" i="2" s="1"/>
  <c r="E46" i="2" l="1"/>
  <c r="D46" i="2"/>
  <c r="C46" i="2" s="1"/>
  <c r="F46" i="2" s="1"/>
  <c r="H46" i="2" l="1"/>
  <c r="B47" i="2" s="1"/>
  <c r="E47" i="2" l="1"/>
  <c r="D47" i="2"/>
  <c r="C47" i="2" s="1"/>
  <c r="F47" i="2" s="1"/>
  <c r="H47" i="2" l="1"/>
  <c r="B48" i="2" s="1"/>
  <c r="E48" i="2" l="1"/>
  <c r="D48" i="2"/>
  <c r="C48" i="2" s="1"/>
  <c r="F48" i="2" s="1"/>
  <c r="H48" i="2" l="1"/>
  <c r="B49" i="2" s="1"/>
  <c r="E49" i="2" l="1"/>
  <c r="D49" i="2"/>
  <c r="C49" i="2" s="1"/>
  <c r="F49" i="2" s="1"/>
  <c r="H49" i="2" l="1"/>
  <c r="B50" i="2" s="1"/>
  <c r="D50" i="2" l="1"/>
  <c r="C50" i="2" s="1"/>
  <c r="H50" i="2" s="1"/>
  <c r="B51" i="2" s="1"/>
  <c r="E50" i="2"/>
  <c r="E51" i="2" l="1"/>
  <c r="D51" i="2"/>
  <c r="C51" i="2" s="1"/>
  <c r="F51" i="2" s="1"/>
  <c r="F50" i="2"/>
  <c r="H51" i="2" l="1"/>
  <c r="B52" i="2" s="1"/>
  <c r="E52" i="2" l="1"/>
  <c r="D52" i="2"/>
  <c r="C52" i="2" s="1"/>
  <c r="F52" i="2" s="1"/>
  <c r="H52" i="2" l="1"/>
  <c r="B53" i="2" s="1"/>
  <c r="D53" i="2" l="1"/>
  <c r="C53" i="2" s="1"/>
  <c r="H53" i="2" s="1"/>
  <c r="B54" i="2" s="1"/>
  <c r="E53" i="2"/>
  <c r="E54" i="2" l="1"/>
  <c r="D54" i="2"/>
  <c r="C54" i="2" s="1"/>
  <c r="F54" i="2" s="1"/>
  <c r="F53" i="2"/>
  <c r="H54" i="2" l="1"/>
  <c r="B55" i="2" s="1"/>
  <c r="D55" i="2" l="1"/>
  <c r="C55" i="2" s="1"/>
  <c r="H55" i="2" s="1"/>
  <c r="B56" i="2" s="1"/>
  <c r="E55" i="2"/>
  <c r="E56" i="2" l="1"/>
  <c r="D56" i="2"/>
  <c r="C56" i="2" s="1"/>
  <c r="F56" i="2" s="1"/>
  <c r="F55" i="2"/>
  <c r="H56" i="2" l="1"/>
  <c r="B57" i="2" s="1"/>
  <c r="E57" i="2" l="1"/>
  <c r="D57" i="2"/>
  <c r="C57" i="2" s="1"/>
  <c r="F57" i="2" s="1"/>
  <c r="H57" i="2" l="1"/>
  <c r="B58" i="2" s="1"/>
  <c r="E58" i="2" l="1"/>
  <c r="D58" i="2"/>
  <c r="C58" i="2" s="1"/>
  <c r="F58" i="2" s="1"/>
  <c r="H58" i="2" l="1"/>
  <c r="B59" i="2" s="1"/>
  <c r="E59" i="2" l="1"/>
  <c r="D59" i="2"/>
  <c r="C59" i="2" s="1"/>
  <c r="F59" i="2" s="1"/>
  <c r="H59" i="2" l="1"/>
  <c r="B60" i="2" s="1"/>
  <c r="E60" i="2" l="1"/>
  <c r="D60" i="2"/>
  <c r="C60" i="2" s="1"/>
  <c r="F60" i="2" s="1"/>
  <c r="H60" i="2" l="1"/>
  <c r="B61" i="2" s="1"/>
  <c r="E61" i="2" s="1"/>
  <c r="D61" i="2" l="1"/>
  <c r="C61" i="2" s="1"/>
  <c r="F61" i="2" s="1"/>
  <c r="H61" i="2" l="1"/>
  <c r="B62" i="2" s="1"/>
  <c r="D62" i="2" s="1"/>
  <c r="C62" i="2" s="1"/>
  <c r="H62" i="2" s="1"/>
  <c r="B63" i="2" s="1"/>
  <c r="E62" i="2" l="1"/>
  <c r="E63" i="2"/>
  <c r="D63" i="2"/>
  <c r="C63" i="2" s="1"/>
  <c r="F63" i="2" s="1"/>
  <c r="F62" i="2"/>
  <c r="H63" i="2" l="1"/>
  <c r="B64" i="2" s="1"/>
  <c r="E64" i="2" l="1"/>
  <c r="D64" i="2"/>
  <c r="C64" i="2" s="1"/>
  <c r="F64" i="2" s="1"/>
  <c r="H64" i="2" l="1"/>
  <c r="B65" i="2" s="1"/>
  <c r="E65" i="2" l="1"/>
  <c r="D65" i="2"/>
  <c r="C65" i="2" s="1"/>
  <c r="F65" i="2" s="1"/>
  <c r="H65" i="2" l="1"/>
  <c r="B66" i="2" s="1"/>
  <c r="E66" i="2" s="1"/>
  <c r="D66" i="2" l="1"/>
  <c r="C66" i="2" s="1"/>
  <c r="F66" i="2" s="1"/>
  <c r="H66" i="2" l="1"/>
  <c r="B67" i="2" s="1"/>
  <c r="D67" i="2" s="1"/>
  <c r="C67" i="2" s="1"/>
  <c r="H67" i="2" s="1"/>
  <c r="B68" i="2" s="1"/>
  <c r="E67" i="2"/>
  <c r="E68" i="2" l="1"/>
  <c r="D68" i="2"/>
  <c r="C68" i="2" s="1"/>
  <c r="F68" i="2" s="1"/>
  <c r="F67" i="2"/>
  <c r="H68" i="2" l="1"/>
  <c r="B69" i="2" s="1"/>
  <c r="E69" i="2" l="1"/>
  <c r="D69" i="2"/>
  <c r="C69" i="2" s="1"/>
  <c r="F69" i="2" s="1"/>
  <c r="H69" i="2" l="1"/>
  <c r="B70" i="2" s="1"/>
  <c r="E70" i="2" l="1"/>
  <c r="D70" i="2"/>
  <c r="C70" i="2" s="1"/>
  <c r="F70" i="2" s="1"/>
  <c r="H70" i="2" l="1"/>
  <c r="B71" i="2" s="1"/>
  <c r="E71" i="2" l="1"/>
  <c r="D71" i="2"/>
  <c r="C71" i="2" s="1"/>
  <c r="F71" i="2" s="1"/>
  <c r="H71" i="2" l="1"/>
  <c r="B72" i="2" s="1"/>
  <c r="E72" i="2" l="1"/>
  <c r="D72" i="2"/>
  <c r="C72" i="2" s="1"/>
  <c r="F72" i="2" s="1"/>
  <c r="H72" i="2" l="1"/>
  <c r="B73" i="2" s="1"/>
  <c r="E73" i="2" l="1"/>
  <c r="D73" i="2"/>
  <c r="C73" i="2" s="1"/>
  <c r="F73" i="2" s="1"/>
  <c r="H73" i="2" l="1"/>
  <c r="B74" i="2" s="1"/>
  <c r="D74" i="2" l="1"/>
  <c r="C74" i="2" s="1"/>
  <c r="E74" i="2"/>
  <c r="F74" i="2" l="1"/>
  <c r="H74" i="2"/>
  <c r="B75" i="2" s="1"/>
  <c r="E75" i="2" l="1"/>
  <c r="D75" i="2"/>
  <c r="C75" i="2" s="1"/>
  <c r="F75" i="2" s="1"/>
  <c r="H75" i="2" l="1"/>
</calcChain>
</file>

<file path=xl/sharedStrings.xml><?xml version="1.0" encoding="utf-8"?>
<sst xmlns="http://schemas.openxmlformats.org/spreadsheetml/2006/main" count="45" uniqueCount="43">
  <si>
    <t>SIMULADOR DE CRÉDITO DE VEHÍCULO</t>
  </si>
  <si>
    <t>Uso interno comercial | Los valores son aproximados y sujetos a políticas de la entidad financiera.</t>
  </si>
  <si>
    <t>DATOS DE LA SIMULACIÓN</t>
  </si>
  <si>
    <t>RESULTADO ESTIMADO</t>
  </si>
  <si>
    <t>Fecha de simulación</t>
  </si>
  <si>
    <t>Valor del vehículo</t>
  </si>
  <si>
    <t>Tipo de vehículo</t>
  </si>
  <si>
    <t>Nuevo</t>
  </si>
  <si>
    <t>Cuota inicial</t>
  </si>
  <si>
    <t>Valor vehículo</t>
  </si>
  <si>
    <t>Valor a financiar</t>
  </si>
  <si>
    <t>Valor cuota inicial</t>
  </si>
  <si>
    <t>% financiación</t>
  </si>
  <si>
    <t>Tasa mensual ingresada</t>
  </si>
  <si>
    <t>Plazo (meses)</t>
  </si>
  <si>
    <t>Tasa E.A. equivalente</t>
  </si>
  <si>
    <t>Tasa mensual</t>
  </si>
  <si>
    <t>Seguro de vida estimado</t>
  </si>
  <si>
    <t>Cuota mensual estimada</t>
  </si>
  <si>
    <t>Los valores corresponden a una simulación, por lo cual los valores son aproximados y están sujetos a políticas y aprobación de la entidad financiera.</t>
  </si>
  <si>
    <t>Términos y condiciones: la cuota estimada no incluye seguro todo riesgo, gastos de matrícula, impuestos, GPS, prenda u otros costos adicionales. La aprobación final, tasa, plazo y condiciones dependen de la entidad financiera.</t>
  </si>
  <si>
    <t>TABLA DE AMORTIZACIÓN ESTIMADA</t>
  </si>
  <si>
    <t>Periodo</t>
  </si>
  <si>
    <t>Saldo inicial</t>
  </si>
  <si>
    <t>Capital</t>
  </si>
  <si>
    <t>Intereses</t>
  </si>
  <si>
    <t>Seguro vida</t>
  </si>
  <si>
    <t>Cuota estimada</t>
  </si>
  <si>
    <t>Cuota residual</t>
  </si>
  <si>
    <t>Saldo final</t>
  </si>
  <si>
    <t>Parámetro</t>
  </si>
  <si>
    <t>Valor</t>
  </si>
  <si>
    <t>Descripción</t>
  </si>
  <si>
    <t>Nota</t>
  </si>
  <si>
    <t>Seguro vida mensual</t>
  </si>
  <si>
    <t>Valor usado internamente para estimar seguro de vida</t>
  </si>
  <si>
    <t>Editable por administrador</t>
  </si>
  <si>
    <t>Cuota residual / balón</t>
  </si>
  <si>
    <t>Valor residual opcional para tabla de amortización</t>
  </si>
  <si>
    <t>Plazo máximo</t>
  </si>
  <si>
    <t>Plazo máximo permitido</t>
  </si>
  <si>
    <t>No superar 72 meses</t>
  </si>
  <si>
    <t>*Aplican terminos y condiciones, según cada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</si>
</sst>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\$\ #,##0"/>
    <numFmt numFmtId="166" formatCode="0.0000%"/>
  </numFmts>
  <fonts count="8">
    <font>
      <sz val="11"/>
      <name val="Carlito"/>
    </font>
    <font>
      <i/>
      <sz val="11"/>
      <color rgb="FF555555"/>
      <name val="Carlito"/>
    </font>
    <font>
      <b/>
      <sz val="11"/>
      <color rgb="FFFFFFFF"/>
      <name val="Carlito"/>
    </font>
    <font>
      <b/>
      <sz val="11"/>
      <name val="Carlito"/>
    </font>
    <font>
      <b/>
      <sz val="11"/>
      <color rgb="FF9C5700"/>
      <name val="Carlito"/>
    </font>
    <font>
      <i/>
      <sz val="10"/>
      <color rgb="FF555555"/>
      <name val="Carlito"/>
    </font>
    <font>
      <b/>
      <sz val="14"/>
      <color rgb="FFFFFFFF"/>
      <name val="Carlito"/>
    </font>
    <font>
      <b/>
      <sz val="18"/>
      <color rgb="FFFFFFFF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rgb="FF0B3A5B"/>
      </patternFill>
    </fill>
    <fill>
      <patternFill patternType="solid">
        <fgColor rgb="FF1F5D83"/>
      </patternFill>
    </fill>
    <fill>
      <patternFill patternType="solid">
        <fgColor rgb="FFE9F2F7"/>
      </patternFill>
    </fill>
    <fill>
      <patternFill patternType="solid">
        <fgColor rgb="FFFCE4D6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FEA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0" xfId="0" applyFont="1" applyFill="1" applyAlignment="1">
      <alignment horizontal="center"/>
    </xf>
    <xf numFmtId="166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4" fillId="5" borderId="0" xfId="0" applyFont="1" applyFill="1" applyAlignment="1">
      <alignment vertical="center" wrapText="1"/>
    </xf>
    <xf numFmtId="0" fontId="5" fillId="0" borderId="0" xfId="0" applyFont="1" applyAlignment="1">
      <alignment vertical="top" wrapText="1"/>
    </xf>
    <xf numFmtId="0" fontId="6" fillId="2" borderId="0" xfId="0" applyFont="1" applyFill="1" applyAlignment="1">
      <alignment horizontal="center"/>
    </xf>
    <xf numFmtId="0" fontId="7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vertical="center" wrapText="1"/>
    </xf>
    <xf numFmtId="0" fontId="0" fillId="7" borderId="0" xfId="0" applyFill="1"/>
    <xf numFmtId="0" fontId="0" fillId="8" borderId="0" xfId="0" applyFill="1"/>
    <xf numFmtId="0" fontId="3" fillId="4" borderId="1" xfId="0" applyFont="1" applyFill="1" applyBorder="1"/>
    <xf numFmtId="164" fontId="0" fillId="9" borderId="1" xfId="0" applyNumberFormat="1" applyFill="1" applyBorder="1" applyAlignment="1">
      <alignment horizontal="right"/>
    </xf>
    <xf numFmtId="0" fontId="0" fillId="9" borderId="1" xfId="0" applyFill="1" applyBorder="1" applyAlignment="1">
      <alignment horizontal="right"/>
    </xf>
    <xf numFmtId="165" fontId="0" fillId="9" borderId="1" xfId="0" applyNumberFormat="1" applyFill="1" applyBorder="1" applyAlignment="1">
      <alignment horizontal="right"/>
    </xf>
    <xf numFmtId="1" fontId="0" fillId="9" borderId="1" xfId="0" applyNumberFormat="1" applyFill="1" applyBorder="1" applyAlignment="1">
      <alignment horizontal="right"/>
    </xf>
    <xf numFmtId="10" fontId="0" fillId="9" borderId="1" xfId="0" applyNumberForma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FE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G9" sqref="G9"/>
    </sheetView>
  </sheetViews>
  <sheetFormatPr baseColWidth="10" defaultColWidth="9" defaultRowHeight="14.25"/>
  <cols>
    <col min="1" max="1" width="27.125" bestFit="1" customWidth="1"/>
    <col min="2" max="2" width="18" customWidth="1"/>
    <col min="3" max="3" width="3" customWidth="1"/>
    <col min="4" max="4" width="24" customWidth="1"/>
    <col min="5" max="5" width="23.625" customWidth="1"/>
  </cols>
  <sheetData>
    <row r="1" spans="1:5" ht="27.95" customHeight="1">
      <c r="A1" s="10" t="s">
        <v>0</v>
      </c>
      <c r="B1" s="10"/>
      <c r="C1" s="10"/>
      <c r="D1" s="10"/>
      <c r="E1" s="10"/>
    </row>
    <row r="2" spans="1:5">
      <c r="A2" s="5" t="s">
        <v>1</v>
      </c>
      <c r="B2" s="5"/>
      <c r="C2" s="5"/>
      <c r="D2" s="5"/>
      <c r="E2" s="5"/>
    </row>
    <row r="4" spans="1:5" ht="15">
      <c r="A4" s="6" t="s">
        <v>2</v>
      </c>
      <c r="B4" s="6"/>
      <c r="D4" s="20" t="s">
        <v>3</v>
      </c>
      <c r="E4" s="20"/>
    </row>
    <row r="5" spans="1:5" ht="15">
      <c r="A5" s="14" t="s">
        <v>4</v>
      </c>
      <c r="B5" s="15">
        <v>46150.788562569447</v>
      </c>
      <c r="D5" s="14" t="s">
        <v>5</v>
      </c>
      <c r="E5" s="21">
        <f>B7</f>
        <v>100000000</v>
      </c>
    </row>
    <row r="6" spans="1:5" ht="15">
      <c r="A6" s="14" t="s">
        <v>6</v>
      </c>
      <c r="B6" s="16" t="s">
        <v>7</v>
      </c>
      <c r="D6" s="14" t="s">
        <v>8</v>
      </c>
      <c r="E6" s="21">
        <f>B8</f>
        <v>10000000</v>
      </c>
    </row>
    <row r="7" spans="1:5" ht="15">
      <c r="A7" s="14" t="s">
        <v>9</v>
      </c>
      <c r="B7" s="17">
        <v>100000000</v>
      </c>
      <c r="D7" s="14" t="s">
        <v>10</v>
      </c>
      <c r="E7" s="21">
        <f>B9</f>
        <v>90000000</v>
      </c>
    </row>
    <row r="8" spans="1:5" ht="15">
      <c r="A8" s="14" t="s">
        <v>11</v>
      </c>
      <c r="B8" s="17">
        <v>10000000</v>
      </c>
      <c r="D8" s="14" t="s">
        <v>12</v>
      </c>
      <c r="E8" s="22">
        <f>IF(B7&gt;0,B9/B7,0)</f>
        <v>0.9</v>
      </c>
    </row>
    <row r="9" spans="1:5" ht="15">
      <c r="A9" s="14" t="s">
        <v>10</v>
      </c>
      <c r="B9" s="17">
        <f>B7-B8</f>
        <v>90000000</v>
      </c>
      <c r="D9" s="14" t="s">
        <v>13</v>
      </c>
      <c r="E9" s="22">
        <f>B11</f>
        <v>1</v>
      </c>
    </row>
    <row r="10" spans="1:5" ht="15">
      <c r="A10" s="14" t="s">
        <v>14</v>
      </c>
      <c r="B10" s="18">
        <v>12</v>
      </c>
      <c r="D10" s="14" t="s">
        <v>15</v>
      </c>
      <c r="E10" s="22">
        <f>(1+B11)^12-1</f>
        <v>4095</v>
      </c>
    </row>
    <row r="11" spans="1:5" ht="15">
      <c r="A11" s="14" t="s">
        <v>16</v>
      </c>
      <c r="B11" s="19">
        <v>1</v>
      </c>
      <c r="D11" s="14" t="s">
        <v>17</v>
      </c>
      <c r="E11" s="21">
        <f>B9*Parametros!$B$2</f>
        <v>89460.000000000015</v>
      </c>
    </row>
    <row r="12" spans="1:5" ht="15">
      <c r="D12" s="14" t="s">
        <v>18</v>
      </c>
      <c r="E12" s="21">
        <f>IF(B11=0,B9/B10,(B9*B11)/(1-(1+B11)^(-B10)))+E11</f>
        <v>90111438.021978021</v>
      </c>
    </row>
    <row r="15" spans="1:5" ht="15">
      <c r="A15" s="7" t="s">
        <v>19</v>
      </c>
      <c r="B15" s="7"/>
      <c r="C15" s="7"/>
      <c r="D15" s="7"/>
      <c r="E15" s="7"/>
    </row>
    <row r="16" spans="1:5" s="12" customFormat="1" ht="15">
      <c r="A16" s="11"/>
      <c r="B16" s="11"/>
      <c r="C16" s="11"/>
      <c r="D16" s="11"/>
      <c r="E16" s="11"/>
    </row>
    <row r="17" spans="1:5" s="12" customFormat="1" ht="15">
      <c r="A17" s="11"/>
      <c r="B17" s="11"/>
      <c r="C17" s="11"/>
      <c r="D17" s="11"/>
      <c r="E17" s="11"/>
    </row>
    <row r="18" spans="1:5">
      <c r="A18" s="13" t="s">
        <v>42</v>
      </c>
      <c r="B18" s="13"/>
    </row>
    <row r="19" spans="1:5" ht="35.1" customHeight="1">
      <c r="A19" s="8" t="s">
        <v>20</v>
      </c>
      <c r="B19" s="8"/>
      <c r="C19" s="8"/>
      <c r="D19" s="8"/>
      <c r="E19" s="8"/>
    </row>
  </sheetData>
  <mergeCells count="6">
    <mergeCell ref="A19:E19"/>
    <mergeCell ref="A1:E1"/>
    <mergeCell ref="A2:E2"/>
    <mergeCell ref="A4:B4"/>
    <mergeCell ref="D4:E4"/>
    <mergeCell ref="A15:E15"/>
  </mergeCells>
  <dataValidations count="2">
    <dataValidation type="list" sqref="B6" xr:uid="{00000000-0002-0000-0000-000000000000}">
      <formula1>"Nuevo,Usado,Moto,Productivo"</formula1>
    </dataValidation>
    <dataValidation type="list" showInputMessage="1" showErrorMessage="1" errorTitle="Plazo no permitido" error="El plazo debe ser 12, 24, 36, 48, 64 o 72 meses." promptTitle="Plazo permitido" prompt="Selecciona uno de los plazos permitidos: 12, 24, 36, 48, 64 o 72 meses." sqref="B10" xr:uid="{00000000-0002-0000-0000-000001000000}">
      <formula1>"12,24,36,48,64,72"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5"/>
  <sheetViews>
    <sheetView workbookViewId="0"/>
  </sheetViews>
  <sheetFormatPr baseColWidth="10" defaultColWidth="9" defaultRowHeight="14.25"/>
  <cols>
    <col min="1" max="1" width="12" customWidth="1"/>
    <col min="2" max="2" width="18" customWidth="1"/>
    <col min="3" max="5" width="16" customWidth="1"/>
    <col min="6" max="6" width="18" customWidth="1"/>
    <col min="7" max="7" width="16" customWidth="1"/>
    <col min="8" max="8" width="18" customWidth="1"/>
  </cols>
  <sheetData>
    <row r="1" spans="1:8" ht="18">
      <c r="A1" s="9" t="s">
        <v>21</v>
      </c>
      <c r="B1" s="9"/>
      <c r="C1" s="9"/>
      <c r="D1" s="9"/>
      <c r="E1" s="9"/>
      <c r="F1" s="9"/>
      <c r="G1" s="9"/>
      <c r="H1" s="9"/>
    </row>
    <row r="3" spans="1:8" ht="15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</row>
    <row r="4" spans="1:8">
      <c r="A4" s="4">
        <v>1</v>
      </c>
      <c r="B4" s="3">
        <f>IF(A4&lt;=Simulador!$B$10,IF(A4=1,Simulador!$B$9,H3),0)</f>
        <v>90000000</v>
      </c>
      <c r="C4" s="3">
        <f>IF(A4&lt;=Simulador!$B$10,MIN(IF(Simulador!$B$11=0,Simulador!$B$9/Simulador!$B$10,(Simulador!$B$9*Simulador!$B$11)/(1-(1+Simulador!$B$11)^(-Simulador!$B$10)))-D4,B4),0)</f>
        <v>21978.021978020668</v>
      </c>
      <c r="D4" s="3">
        <f>IF(A4&lt;=Simulador!$B$10,B4*Simulador!$B$11,0)</f>
        <v>90000000</v>
      </c>
      <c r="E4" s="3">
        <f>IF(A4&lt;=Simulador!$B$10,B4*Parametros!$B$2,0)</f>
        <v>89460.000000000015</v>
      </c>
      <c r="F4" s="3">
        <f>IF(A4&lt;=Simulador!$B$10,C4+D4+E4,0)</f>
        <v>90111438.021978021</v>
      </c>
      <c r="G4" s="3">
        <f>IF(A4=Simulador!$B$10,Parametros!$B$3,0)</f>
        <v>0</v>
      </c>
      <c r="H4" s="3">
        <f>IF(A4&lt;=Simulador!$B$10,MAX(B4-C4-G4,0),0)</f>
        <v>89978021.978021979</v>
      </c>
    </row>
    <row r="5" spans="1:8">
      <c r="A5" s="4">
        <v>2</v>
      </c>
      <c r="B5" s="3">
        <f>IF(A5&lt;=Simulador!$B$10,IF(A5=1,Simulador!$B$9,H4),0)</f>
        <v>89978021.978021979</v>
      </c>
      <c r="C5" s="3">
        <f>IF(A5&lt;=Simulador!$B$10,MIN(IF(Simulador!$B$11=0,Simulador!$B$9/Simulador!$B$10,(Simulador!$B$9*Simulador!$B$11)/(1-(1+Simulador!$B$11)^(-Simulador!$B$10)))-D5,B5),0)</f>
        <v>43956.043956041336</v>
      </c>
      <c r="D5" s="3">
        <f>IF(A5&lt;=Simulador!$B$10,B5*Simulador!$B$11,0)</f>
        <v>89978021.978021979</v>
      </c>
      <c r="E5" s="3">
        <f>IF(A5&lt;=Simulador!$B$10,B5*Parametros!$B$2,0)</f>
        <v>89438.153846153858</v>
      </c>
      <c r="F5" s="3">
        <f>IF(A5&lt;=Simulador!$B$10,C5+D5+E5,0)</f>
        <v>90111416.17582418</v>
      </c>
      <c r="G5" s="3">
        <f>IF(A5=Simulador!$B$10,Parametros!$B$3,0)</f>
        <v>0</v>
      </c>
      <c r="H5" s="3">
        <f>IF(A5&lt;=Simulador!$B$10,MAX(B5-C5-G5,0),0)</f>
        <v>89934065.934065938</v>
      </c>
    </row>
    <row r="6" spans="1:8">
      <c r="A6" s="4">
        <v>3</v>
      </c>
      <c r="B6" s="3">
        <f>IF(A6&lt;=Simulador!$B$10,IF(A6=1,Simulador!$B$9,H5),0)</f>
        <v>89934065.934065938</v>
      </c>
      <c r="C6" s="3">
        <f>IF(A6&lt;=Simulador!$B$10,MIN(IF(Simulador!$B$11=0,Simulador!$B$9/Simulador!$B$10,(Simulador!$B$9*Simulador!$B$11)/(1-(1+Simulador!$B$11)^(-Simulador!$B$10)))-D6,B6),0)</f>
        <v>87912.087912082672</v>
      </c>
      <c r="D6" s="3">
        <f>IF(A6&lt;=Simulador!$B$10,B6*Simulador!$B$11,0)</f>
        <v>89934065.934065938</v>
      </c>
      <c r="E6" s="3">
        <f>IF(A6&lt;=Simulador!$B$10,B6*Parametros!$B$2,0)</f>
        <v>89394.461538461546</v>
      </c>
      <c r="F6" s="3">
        <f>IF(A6&lt;=Simulador!$B$10,C6+D6+E6,0)</f>
        <v>90111372.483516484</v>
      </c>
      <c r="G6" s="3">
        <f>IF(A6=Simulador!$B$10,Parametros!$B$3,0)</f>
        <v>0</v>
      </c>
      <c r="H6" s="3">
        <f>IF(A6&lt;=Simulador!$B$10,MAX(B6-C6-G6,0),0)</f>
        <v>89846153.846153855</v>
      </c>
    </row>
    <row r="7" spans="1:8">
      <c r="A7" s="4">
        <v>4</v>
      </c>
      <c r="B7" s="3">
        <f>IF(A7&lt;=Simulador!$B$10,IF(A7=1,Simulador!$B$9,H6),0)</f>
        <v>89846153.846153855</v>
      </c>
      <c r="C7" s="3">
        <f>IF(A7&lt;=Simulador!$B$10,MIN(IF(Simulador!$B$11=0,Simulador!$B$9/Simulador!$B$10,(Simulador!$B$9*Simulador!$B$11)/(1-(1+Simulador!$B$11)^(-Simulador!$B$10)))-D7,B7),0)</f>
        <v>175824.17582416534</v>
      </c>
      <c r="D7" s="3">
        <f>IF(A7&lt;=Simulador!$B$10,B7*Simulador!$B$11,0)</f>
        <v>89846153.846153855</v>
      </c>
      <c r="E7" s="3">
        <f>IF(A7&lt;=Simulador!$B$10,B7*Parametros!$B$2,0)</f>
        <v>89307.076923076937</v>
      </c>
      <c r="F7" s="3">
        <f>IF(A7&lt;=Simulador!$B$10,C7+D7+E7,0)</f>
        <v>90111285.098901093</v>
      </c>
      <c r="G7" s="3">
        <f>IF(A7=Simulador!$B$10,Parametros!$B$3,0)</f>
        <v>0</v>
      </c>
      <c r="H7" s="3">
        <f>IF(A7&lt;=Simulador!$B$10,MAX(B7-C7-G7,0),0)</f>
        <v>89670329.67032969</v>
      </c>
    </row>
    <row r="8" spans="1:8">
      <c r="A8" s="4">
        <v>5</v>
      </c>
      <c r="B8" s="3">
        <f>IF(A8&lt;=Simulador!$B$10,IF(A8=1,Simulador!$B$9,H7),0)</f>
        <v>89670329.67032969</v>
      </c>
      <c r="C8" s="3">
        <f>IF(A8&lt;=Simulador!$B$10,MIN(IF(Simulador!$B$11=0,Simulador!$B$9/Simulador!$B$10,(Simulador!$B$9*Simulador!$B$11)/(1-(1+Simulador!$B$11)^(-Simulador!$B$10)))-D8,B8),0)</f>
        <v>351648.35164833069</v>
      </c>
      <c r="D8" s="3">
        <f>IF(A8&lt;=Simulador!$B$10,B8*Simulador!$B$11,0)</f>
        <v>89670329.67032969</v>
      </c>
      <c r="E8" s="3">
        <f>IF(A8&lt;=Simulador!$B$10,B8*Parametros!$B$2,0)</f>
        <v>89132.307692307717</v>
      </c>
      <c r="F8" s="3">
        <f>IF(A8&lt;=Simulador!$B$10,C8+D8+E8,0)</f>
        <v>90111110.329670325</v>
      </c>
      <c r="G8" s="3">
        <f>IF(A8=Simulador!$B$10,Parametros!$B$3,0)</f>
        <v>0</v>
      </c>
      <c r="H8" s="3">
        <f>IF(A8&lt;=Simulador!$B$10,MAX(B8-C8-G8,0),0)</f>
        <v>89318681.318681359</v>
      </c>
    </row>
    <row r="9" spans="1:8">
      <c r="A9" s="4">
        <v>6</v>
      </c>
      <c r="B9" s="3">
        <f>IF(A9&lt;=Simulador!$B$10,IF(A9=1,Simulador!$B$9,H8),0)</f>
        <v>89318681.318681359</v>
      </c>
      <c r="C9" s="3">
        <f>IF(A9&lt;=Simulador!$B$10,MIN(IF(Simulador!$B$11=0,Simulador!$B$9/Simulador!$B$10,(Simulador!$B$9*Simulador!$B$11)/(1-(1+Simulador!$B$11)^(-Simulador!$B$10)))-D9,B9),0)</f>
        <v>703296.70329666138</v>
      </c>
      <c r="D9" s="3">
        <f>IF(A9&lt;=Simulador!$B$10,B9*Simulador!$B$11,0)</f>
        <v>89318681.318681359</v>
      </c>
      <c r="E9" s="3">
        <f>IF(A9&lt;=Simulador!$B$10,B9*Parametros!$B$2,0)</f>
        <v>88782.769230769278</v>
      </c>
      <c r="F9" s="3">
        <f>IF(A9&lt;=Simulador!$B$10,C9+D9+E9,0)</f>
        <v>90110760.791208789</v>
      </c>
      <c r="G9" s="3">
        <f>IF(A9=Simulador!$B$10,Parametros!$B$3,0)</f>
        <v>0</v>
      </c>
      <c r="H9" s="3">
        <f>IF(A9&lt;=Simulador!$B$10,MAX(B9-C9-G9,0),0)</f>
        <v>88615384.615384698</v>
      </c>
    </row>
    <row r="10" spans="1:8">
      <c r="A10" s="4">
        <v>7</v>
      </c>
      <c r="B10" s="3">
        <f>IF(A10&lt;=Simulador!$B$10,IF(A10=1,Simulador!$B$9,H9),0)</f>
        <v>88615384.615384698</v>
      </c>
      <c r="C10" s="3">
        <f>IF(A10&lt;=Simulador!$B$10,MIN(IF(Simulador!$B$11=0,Simulador!$B$9/Simulador!$B$10,(Simulador!$B$9*Simulador!$B$11)/(1-(1+Simulador!$B$11)^(-Simulador!$B$10)))-D10,B10),0)</f>
        <v>1406593.4065933228</v>
      </c>
      <c r="D10" s="3">
        <f>IF(A10&lt;=Simulador!$B$10,B10*Simulador!$B$11,0)</f>
        <v>88615384.615384698</v>
      </c>
      <c r="E10" s="3">
        <f>IF(A10&lt;=Simulador!$B$10,B10*Parametros!$B$2,0)</f>
        <v>88083.692307692399</v>
      </c>
      <c r="F10" s="3">
        <f>IF(A10&lt;=Simulador!$B$10,C10+D10+E10,0)</f>
        <v>90110061.714285716</v>
      </c>
      <c r="G10" s="3">
        <f>IF(A10=Simulador!$B$10,Parametros!$B$3,0)</f>
        <v>0</v>
      </c>
      <c r="H10" s="3">
        <f>IF(A10&lt;=Simulador!$B$10,MAX(B10-C10-G10,0),0)</f>
        <v>87208791.208791375</v>
      </c>
    </row>
    <row r="11" spans="1:8">
      <c r="A11" s="4">
        <v>8</v>
      </c>
      <c r="B11" s="3">
        <f>IF(A11&lt;=Simulador!$B$10,IF(A11=1,Simulador!$B$9,H10),0)</f>
        <v>87208791.208791375</v>
      </c>
      <c r="C11" s="3">
        <f>IF(A11&lt;=Simulador!$B$10,MIN(IF(Simulador!$B$11=0,Simulador!$B$9/Simulador!$B$10,(Simulador!$B$9*Simulador!$B$11)/(1-(1+Simulador!$B$11)^(-Simulador!$B$10)))-D11,B11),0)</f>
        <v>2813186.8131866455</v>
      </c>
      <c r="D11" s="3">
        <f>IF(A11&lt;=Simulador!$B$10,B11*Simulador!$B$11,0)</f>
        <v>87208791.208791375</v>
      </c>
      <c r="E11" s="3">
        <f>IF(A11&lt;=Simulador!$B$10,B11*Parametros!$B$2,0)</f>
        <v>86685.538461538628</v>
      </c>
      <c r="F11" s="3">
        <f>IF(A11&lt;=Simulador!$B$10,C11+D11+E11,0)</f>
        <v>90108663.560439557</v>
      </c>
      <c r="G11" s="3">
        <f>IF(A11=Simulador!$B$10,Parametros!$B$3,0)</f>
        <v>0</v>
      </c>
      <c r="H11" s="3">
        <f>IF(A11&lt;=Simulador!$B$10,MAX(B11-C11-G11,0),0)</f>
        <v>84395604.39560473</v>
      </c>
    </row>
    <row r="12" spans="1:8">
      <c r="A12" s="4">
        <v>9</v>
      </c>
      <c r="B12" s="3">
        <f>IF(A12&lt;=Simulador!$B$10,IF(A12=1,Simulador!$B$9,H11),0)</f>
        <v>84395604.39560473</v>
      </c>
      <c r="C12" s="3">
        <f>IF(A12&lt;=Simulador!$B$10,MIN(IF(Simulador!$B$11=0,Simulador!$B$9/Simulador!$B$10,(Simulador!$B$9*Simulador!$B$11)/(1-(1+Simulador!$B$11)^(-Simulador!$B$10)))-D12,B12),0)</f>
        <v>5626373.626373291</v>
      </c>
      <c r="D12" s="3">
        <f>IF(A12&lt;=Simulador!$B$10,B12*Simulador!$B$11,0)</f>
        <v>84395604.39560473</v>
      </c>
      <c r="E12" s="3">
        <f>IF(A12&lt;=Simulador!$B$10,B12*Parametros!$B$2,0)</f>
        <v>83889.230769231115</v>
      </c>
      <c r="F12" s="3">
        <f>IF(A12&lt;=Simulador!$B$10,C12+D12+E12,0)</f>
        <v>90105867.252747253</v>
      </c>
      <c r="G12" s="3">
        <f>IF(A12=Simulador!$B$10,Parametros!$B$3,0)</f>
        <v>0</v>
      </c>
      <c r="H12" s="3">
        <f>IF(A12&lt;=Simulador!$B$10,MAX(B12-C12-G12,0),0)</f>
        <v>78769230.769231439</v>
      </c>
    </row>
    <row r="13" spans="1:8">
      <c r="A13" s="4">
        <v>10</v>
      </c>
      <c r="B13" s="3">
        <f>IF(A13&lt;=Simulador!$B$10,IF(A13=1,Simulador!$B$9,H12),0)</f>
        <v>78769230.769231439</v>
      </c>
      <c r="C13" s="3">
        <f>IF(A13&lt;=Simulador!$B$10,MIN(IF(Simulador!$B$11=0,Simulador!$B$9/Simulador!$B$10,(Simulador!$B$9*Simulador!$B$11)/(1-(1+Simulador!$B$11)^(-Simulador!$B$10)))-D13,B13),0)</f>
        <v>11252747.252746582</v>
      </c>
      <c r="D13" s="3">
        <f>IF(A13&lt;=Simulador!$B$10,B13*Simulador!$B$11,0)</f>
        <v>78769230.769231439</v>
      </c>
      <c r="E13" s="3">
        <f>IF(A13&lt;=Simulador!$B$10,B13*Parametros!$B$2,0)</f>
        <v>78296.61538461606</v>
      </c>
      <c r="F13" s="3">
        <f>IF(A13&lt;=Simulador!$B$10,C13+D13+E13,0)</f>
        <v>90100274.637362644</v>
      </c>
      <c r="G13" s="3">
        <f>IF(A13=Simulador!$B$10,Parametros!$B$3,0)</f>
        <v>0</v>
      </c>
      <c r="H13" s="3">
        <f>IF(A13&lt;=Simulador!$B$10,MAX(B13-C13-G13,0),0)</f>
        <v>67516483.516484857</v>
      </c>
    </row>
    <row r="14" spans="1:8">
      <c r="A14" s="4">
        <v>11</v>
      </c>
      <c r="B14" s="3">
        <f>IF(A14&lt;=Simulador!$B$10,IF(A14=1,Simulador!$B$9,H13),0)</f>
        <v>67516483.516484857</v>
      </c>
      <c r="C14" s="3">
        <f>IF(A14&lt;=Simulador!$B$10,MIN(IF(Simulador!$B$11=0,Simulador!$B$9/Simulador!$B$10,(Simulador!$B$9*Simulador!$B$11)/(1-(1+Simulador!$B$11)^(-Simulador!$B$10)))-D14,B14),0)</f>
        <v>22505494.505493164</v>
      </c>
      <c r="D14" s="3">
        <f>IF(A14&lt;=Simulador!$B$10,B14*Simulador!$B$11,0)</f>
        <v>67516483.516484857</v>
      </c>
      <c r="E14" s="3">
        <f>IF(A14&lt;=Simulador!$B$10,B14*Parametros!$B$2,0)</f>
        <v>67111.384615385949</v>
      </c>
      <c r="F14" s="3">
        <f>IF(A14&lt;=Simulador!$B$10,C14+D14+E14,0)</f>
        <v>90089089.406593412</v>
      </c>
      <c r="G14" s="3">
        <f>IF(A14=Simulador!$B$10,Parametros!$B$3,0)</f>
        <v>0</v>
      </c>
      <c r="H14" s="3">
        <f>IF(A14&lt;=Simulador!$B$10,MAX(B14-C14-G14,0),0)</f>
        <v>45010989.010991693</v>
      </c>
    </row>
    <row r="15" spans="1:8">
      <c r="A15" s="4">
        <v>12</v>
      </c>
      <c r="B15" s="3">
        <f>IF(A15&lt;=Simulador!$B$10,IF(A15=1,Simulador!$B$9,H14),0)</f>
        <v>45010989.010991693</v>
      </c>
      <c r="C15" s="3">
        <f>IF(A15&lt;=Simulador!$B$10,MIN(IF(Simulador!$B$11=0,Simulador!$B$9/Simulador!$B$10,(Simulador!$B$9*Simulador!$B$11)/(1-(1+Simulador!$B$11)^(-Simulador!$B$10)))-D15,B15),0)</f>
        <v>45010989.010986328</v>
      </c>
      <c r="D15" s="3">
        <f>IF(A15&lt;=Simulador!$B$10,B15*Simulador!$B$11,0)</f>
        <v>45010989.010991693</v>
      </c>
      <c r="E15" s="3">
        <f>IF(A15&lt;=Simulador!$B$10,B15*Parametros!$B$2,0)</f>
        <v>44740.923076925748</v>
      </c>
      <c r="F15" s="3">
        <f>IF(A15&lt;=Simulador!$B$10,C15+D15+E15,0)</f>
        <v>90066718.945054948</v>
      </c>
      <c r="G15" s="3">
        <f>IF(A15=Simulador!$B$10,Parametros!$B$3,0)</f>
        <v>0</v>
      </c>
      <c r="H15" s="3">
        <f>IF(A15&lt;=Simulador!$B$10,MAX(B15-C15-G15,0),0)</f>
        <v>5.3644180297851563E-6</v>
      </c>
    </row>
    <row r="16" spans="1:8">
      <c r="A16" s="4">
        <v>13</v>
      </c>
      <c r="B16" s="3">
        <f>IF(A16&lt;=Simulador!$B$10,IF(A16=1,Simulador!$B$9,H15),0)</f>
        <v>0</v>
      </c>
      <c r="C16" s="3">
        <f>IF(A16&lt;=Simulador!$B$10,MIN(IF(Simulador!$B$11=0,Simulador!$B$9/Simulador!$B$10,(Simulador!$B$9*Simulador!$B$11)/(1-(1+Simulador!$B$11)^(-Simulador!$B$10)))-D16,B16),0)</f>
        <v>0</v>
      </c>
      <c r="D16" s="3">
        <f>IF(A16&lt;=Simulador!$B$10,B16*Simulador!$B$11,0)</f>
        <v>0</v>
      </c>
      <c r="E16" s="3">
        <f>IF(A16&lt;=Simulador!$B$10,B16*Parametros!$B$2,0)</f>
        <v>0</v>
      </c>
      <c r="F16" s="3">
        <f>IF(A16&lt;=Simulador!$B$10,C16+D16+E16,0)</f>
        <v>0</v>
      </c>
      <c r="G16" s="3">
        <f>IF(A16=Simulador!$B$10,Parametros!$B$3,0)</f>
        <v>0</v>
      </c>
      <c r="H16" s="3">
        <f>IF(A16&lt;=Simulador!$B$10,MAX(B16-C16-G16,0),0)</f>
        <v>0</v>
      </c>
    </row>
    <row r="17" spans="1:8">
      <c r="A17" s="4">
        <v>14</v>
      </c>
      <c r="B17" s="3">
        <f>IF(A17&lt;=Simulador!$B$10,IF(A17=1,Simulador!$B$9,H16),0)</f>
        <v>0</v>
      </c>
      <c r="C17" s="3">
        <f>IF(A17&lt;=Simulador!$B$10,MIN(IF(Simulador!$B$11=0,Simulador!$B$9/Simulador!$B$10,(Simulador!$B$9*Simulador!$B$11)/(1-(1+Simulador!$B$11)^(-Simulador!$B$10)))-D17,B17),0)</f>
        <v>0</v>
      </c>
      <c r="D17" s="3">
        <f>IF(A17&lt;=Simulador!$B$10,B17*Simulador!$B$11,0)</f>
        <v>0</v>
      </c>
      <c r="E17" s="3">
        <f>IF(A17&lt;=Simulador!$B$10,B17*Parametros!$B$2,0)</f>
        <v>0</v>
      </c>
      <c r="F17" s="3">
        <f>IF(A17&lt;=Simulador!$B$10,C17+D17+E17,0)</f>
        <v>0</v>
      </c>
      <c r="G17" s="3">
        <f>IF(A17=Simulador!$B$10,Parametros!$B$3,0)</f>
        <v>0</v>
      </c>
      <c r="H17" s="3">
        <f>IF(A17&lt;=Simulador!$B$10,MAX(B17-C17-G17,0),0)</f>
        <v>0</v>
      </c>
    </row>
    <row r="18" spans="1:8">
      <c r="A18" s="4">
        <v>15</v>
      </c>
      <c r="B18" s="3">
        <f>IF(A18&lt;=Simulador!$B$10,IF(A18=1,Simulador!$B$9,H17),0)</f>
        <v>0</v>
      </c>
      <c r="C18" s="3">
        <f>IF(A18&lt;=Simulador!$B$10,MIN(IF(Simulador!$B$11=0,Simulador!$B$9/Simulador!$B$10,(Simulador!$B$9*Simulador!$B$11)/(1-(1+Simulador!$B$11)^(-Simulador!$B$10)))-D18,B18),0)</f>
        <v>0</v>
      </c>
      <c r="D18" s="3">
        <f>IF(A18&lt;=Simulador!$B$10,B18*Simulador!$B$11,0)</f>
        <v>0</v>
      </c>
      <c r="E18" s="3">
        <f>IF(A18&lt;=Simulador!$B$10,B18*Parametros!$B$2,0)</f>
        <v>0</v>
      </c>
      <c r="F18" s="3">
        <f>IF(A18&lt;=Simulador!$B$10,C18+D18+E18,0)</f>
        <v>0</v>
      </c>
      <c r="G18" s="3">
        <f>IF(A18=Simulador!$B$10,Parametros!$B$3,0)</f>
        <v>0</v>
      </c>
      <c r="H18" s="3">
        <f>IF(A18&lt;=Simulador!$B$10,MAX(B18-C18-G18,0),0)</f>
        <v>0</v>
      </c>
    </row>
    <row r="19" spans="1:8">
      <c r="A19" s="4">
        <v>16</v>
      </c>
      <c r="B19" s="3">
        <f>IF(A19&lt;=Simulador!$B$10,IF(A19=1,Simulador!$B$9,H18),0)</f>
        <v>0</v>
      </c>
      <c r="C19" s="3">
        <f>IF(A19&lt;=Simulador!$B$10,MIN(IF(Simulador!$B$11=0,Simulador!$B$9/Simulador!$B$10,(Simulador!$B$9*Simulador!$B$11)/(1-(1+Simulador!$B$11)^(-Simulador!$B$10)))-D19,B19),0)</f>
        <v>0</v>
      </c>
      <c r="D19" s="3">
        <f>IF(A19&lt;=Simulador!$B$10,B19*Simulador!$B$11,0)</f>
        <v>0</v>
      </c>
      <c r="E19" s="3">
        <f>IF(A19&lt;=Simulador!$B$10,B19*Parametros!$B$2,0)</f>
        <v>0</v>
      </c>
      <c r="F19" s="3">
        <f>IF(A19&lt;=Simulador!$B$10,C19+D19+E19,0)</f>
        <v>0</v>
      </c>
      <c r="G19" s="3">
        <f>IF(A19=Simulador!$B$10,Parametros!$B$3,0)</f>
        <v>0</v>
      </c>
      <c r="H19" s="3">
        <f>IF(A19&lt;=Simulador!$B$10,MAX(B19-C19-G19,0),0)</f>
        <v>0</v>
      </c>
    </row>
    <row r="20" spans="1:8">
      <c r="A20" s="4">
        <v>17</v>
      </c>
      <c r="B20" s="3">
        <f>IF(A20&lt;=Simulador!$B$10,IF(A20=1,Simulador!$B$9,H19),0)</f>
        <v>0</v>
      </c>
      <c r="C20" s="3">
        <f>IF(A20&lt;=Simulador!$B$10,MIN(IF(Simulador!$B$11=0,Simulador!$B$9/Simulador!$B$10,(Simulador!$B$9*Simulador!$B$11)/(1-(1+Simulador!$B$11)^(-Simulador!$B$10)))-D20,B20),0)</f>
        <v>0</v>
      </c>
      <c r="D20" s="3">
        <f>IF(A20&lt;=Simulador!$B$10,B20*Simulador!$B$11,0)</f>
        <v>0</v>
      </c>
      <c r="E20" s="3">
        <f>IF(A20&lt;=Simulador!$B$10,B20*Parametros!$B$2,0)</f>
        <v>0</v>
      </c>
      <c r="F20" s="3">
        <f>IF(A20&lt;=Simulador!$B$10,C20+D20+E20,0)</f>
        <v>0</v>
      </c>
      <c r="G20" s="3">
        <f>IF(A20=Simulador!$B$10,Parametros!$B$3,0)</f>
        <v>0</v>
      </c>
      <c r="H20" s="3">
        <f>IF(A20&lt;=Simulador!$B$10,MAX(B20-C20-G20,0),0)</f>
        <v>0</v>
      </c>
    </row>
    <row r="21" spans="1:8">
      <c r="A21" s="4">
        <v>18</v>
      </c>
      <c r="B21" s="3">
        <f>IF(A21&lt;=Simulador!$B$10,IF(A21=1,Simulador!$B$9,H20),0)</f>
        <v>0</v>
      </c>
      <c r="C21" s="3">
        <f>IF(A21&lt;=Simulador!$B$10,MIN(IF(Simulador!$B$11=0,Simulador!$B$9/Simulador!$B$10,(Simulador!$B$9*Simulador!$B$11)/(1-(1+Simulador!$B$11)^(-Simulador!$B$10)))-D21,B21),0)</f>
        <v>0</v>
      </c>
      <c r="D21" s="3">
        <f>IF(A21&lt;=Simulador!$B$10,B21*Simulador!$B$11,0)</f>
        <v>0</v>
      </c>
      <c r="E21" s="3">
        <f>IF(A21&lt;=Simulador!$B$10,B21*Parametros!$B$2,0)</f>
        <v>0</v>
      </c>
      <c r="F21" s="3">
        <f>IF(A21&lt;=Simulador!$B$10,C21+D21+E21,0)</f>
        <v>0</v>
      </c>
      <c r="G21" s="3">
        <f>IF(A21=Simulador!$B$10,Parametros!$B$3,0)</f>
        <v>0</v>
      </c>
      <c r="H21" s="3">
        <f>IF(A21&lt;=Simulador!$B$10,MAX(B21-C21-G21,0),0)</f>
        <v>0</v>
      </c>
    </row>
    <row r="22" spans="1:8">
      <c r="A22" s="4">
        <v>19</v>
      </c>
      <c r="B22" s="3">
        <f>IF(A22&lt;=Simulador!$B$10,IF(A22=1,Simulador!$B$9,H21),0)</f>
        <v>0</v>
      </c>
      <c r="C22" s="3">
        <f>IF(A22&lt;=Simulador!$B$10,MIN(IF(Simulador!$B$11=0,Simulador!$B$9/Simulador!$B$10,(Simulador!$B$9*Simulador!$B$11)/(1-(1+Simulador!$B$11)^(-Simulador!$B$10)))-D22,B22),0)</f>
        <v>0</v>
      </c>
      <c r="D22" s="3">
        <f>IF(A22&lt;=Simulador!$B$10,B22*Simulador!$B$11,0)</f>
        <v>0</v>
      </c>
      <c r="E22" s="3">
        <f>IF(A22&lt;=Simulador!$B$10,B22*Parametros!$B$2,0)</f>
        <v>0</v>
      </c>
      <c r="F22" s="3">
        <f>IF(A22&lt;=Simulador!$B$10,C22+D22+E22,0)</f>
        <v>0</v>
      </c>
      <c r="G22" s="3">
        <f>IF(A22=Simulador!$B$10,Parametros!$B$3,0)</f>
        <v>0</v>
      </c>
      <c r="H22" s="3">
        <f>IF(A22&lt;=Simulador!$B$10,MAX(B22-C22-G22,0),0)</f>
        <v>0</v>
      </c>
    </row>
    <row r="23" spans="1:8">
      <c r="A23" s="4">
        <v>20</v>
      </c>
      <c r="B23" s="3">
        <f>IF(A23&lt;=Simulador!$B$10,IF(A23=1,Simulador!$B$9,H22),0)</f>
        <v>0</v>
      </c>
      <c r="C23" s="3">
        <f>IF(A23&lt;=Simulador!$B$10,MIN(IF(Simulador!$B$11=0,Simulador!$B$9/Simulador!$B$10,(Simulador!$B$9*Simulador!$B$11)/(1-(1+Simulador!$B$11)^(-Simulador!$B$10)))-D23,B23),0)</f>
        <v>0</v>
      </c>
      <c r="D23" s="3">
        <f>IF(A23&lt;=Simulador!$B$10,B23*Simulador!$B$11,0)</f>
        <v>0</v>
      </c>
      <c r="E23" s="3">
        <f>IF(A23&lt;=Simulador!$B$10,B23*Parametros!$B$2,0)</f>
        <v>0</v>
      </c>
      <c r="F23" s="3">
        <f>IF(A23&lt;=Simulador!$B$10,C23+D23+E23,0)</f>
        <v>0</v>
      </c>
      <c r="G23" s="3">
        <f>IF(A23=Simulador!$B$10,Parametros!$B$3,0)</f>
        <v>0</v>
      </c>
      <c r="H23" s="3">
        <f>IF(A23&lt;=Simulador!$B$10,MAX(B23-C23-G23,0),0)</f>
        <v>0</v>
      </c>
    </row>
    <row r="24" spans="1:8">
      <c r="A24" s="4">
        <v>21</v>
      </c>
      <c r="B24" s="3">
        <f>IF(A24&lt;=Simulador!$B$10,IF(A24=1,Simulador!$B$9,H23),0)</f>
        <v>0</v>
      </c>
      <c r="C24" s="3">
        <f>IF(A24&lt;=Simulador!$B$10,MIN(IF(Simulador!$B$11=0,Simulador!$B$9/Simulador!$B$10,(Simulador!$B$9*Simulador!$B$11)/(1-(1+Simulador!$B$11)^(-Simulador!$B$10)))-D24,B24),0)</f>
        <v>0</v>
      </c>
      <c r="D24" s="3">
        <f>IF(A24&lt;=Simulador!$B$10,B24*Simulador!$B$11,0)</f>
        <v>0</v>
      </c>
      <c r="E24" s="3">
        <f>IF(A24&lt;=Simulador!$B$10,B24*Parametros!$B$2,0)</f>
        <v>0</v>
      </c>
      <c r="F24" s="3">
        <f>IF(A24&lt;=Simulador!$B$10,C24+D24+E24,0)</f>
        <v>0</v>
      </c>
      <c r="G24" s="3">
        <f>IF(A24=Simulador!$B$10,Parametros!$B$3,0)</f>
        <v>0</v>
      </c>
      <c r="H24" s="3">
        <f>IF(A24&lt;=Simulador!$B$10,MAX(B24-C24-G24,0),0)</f>
        <v>0</v>
      </c>
    </row>
    <row r="25" spans="1:8">
      <c r="A25" s="4">
        <v>22</v>
      </c>
      <c r="B25" s="3">
        <f>IF(A25&lt;=Simulador!$B$10,IF(A25=1,Simulador!$B$9,H24),0)</f>
        <v>0</v>
      </c>
      <c r="C25" s="3">
        <f>IF(A25&lt;=Simulador!$B$10,MIN(IF(Simulador!$B$11=0,Simulador!$B$9/Simulador!$B$10,(Simulador!$B$9*Simulador!$B$11)/(1-(1+Simulador!$B$11)^(-Simulador!$B$10)))-D25,B25),0)</f>
        <v>0</v>
      </c>
      <c r="D25" s="3">
        <f>IF(A25&lt;=Simulador!$B$10,B25*Simulador!$B$11,0)</f>
        <v>0</v>
      </c>
      <c r="E25" s="3">
        <f>IF(A25&lt;=Simulador!$B$10,B25*Parametros!$B$2,0)</f>
        <v>0</v>
      </c>
      <c r="F25" s="3">
        <f>IF(A25&lt;=Simulador!$B$10,C25+D25+E25,0)</f>
        <v>0</v>
      </c>
      <c r="G25" s="3">
        <f>IF(A25=Simulador!$B$10,Parametros!$B$3,0)</f>
        <v>0</v>
      </c>
      <c r="H25" s="3">
        <f>IF(A25&lt;=Simulador!$B$10,MAX(B25-C25-G25,0),0)</f>
        <v>0</v>
      </c>
    </row>
    <row r="26" spans="1:8">
      <c r="A26" s="4">
        <v>23</v>
      </c>
      <c r="B26" s="3">
        <f>IF(A26&lt;=Simulador!$B$10,IF(A26=1,Simulador!$B$9,H25),0)</f>
        <v>0</v>
      </c>
      <c r="C26" s="3">
        <f>IF(A26&lt;=Simulador!$B$10,MIN(IF(Simulador!$B$11=0,Simulador!$B$9/Simulador!$B$10,(Simulador!$B$9*Simulador!$B$11)/(1-(1+Simulador!$B$11)^(-Simulador!$B$10)))-D26,B26),0)</f>
        <v>0</v>
      </c>
      <c r="D26" s="3">
        <f>IF(A26&lt;=Simulador!$B$10,B26*Simulador!$B$11,0)</f>
        <v>0</v>
      </c>
      <c r="E26" s="3">
        <f>IF(A26&lt;=Simulador!$B$10,B26*Parametros!$B$2,0)</f>
        <v>0</v>
      </c>
      <c r="F26" s="3">
        <f>IF(A26&lt;=Simulador!$B$10,C26+D26+E26,0)</f>
        <v>0</v>
      </c>
      <c r="G26" s="3">
        <f>IF(A26=Simulador!$B$10,Parametros!$B$3,0)</f>
        <v>0</v>
      </c>
      <c r="H26" s="3">
        <f>IF(A26&lt;=Simulador!$B$10,MAX(B26-C26-G26,0),0)</f>
        <v>0</v>
      </c>
    </row>
    <row r="27" spans="1:8">
      <c r="A27" s="4">
        <v>24</v>
      </c>
      <c r="B27" s="3">
        <f>IF(A27&lt;=Simulador!$B$10,IF(A27=1,Simulador!$B$9,H26),0)</f>
        <v>0</v>
      </c>
      <c r="C27" s="3">
        <f>IF(A27&lt;=Simulador!$B$10,MIN(IF(Simulador!$B$11=0,Simulador!$B$9/Simulador!$B$10,(Simulador!$B$9*Simulador!$B$11)/(1-(1+Simulador!$B$11)^(-Simulador!$B$10)))-D27,B27),0)</f>
        <v>0</v>
      </c>
      <c r="D27" s="3">
        <f>IF(A27&lt;=Simulador!$B$10,B27*Simulador!$B$11,0)</f>
        <v>0</v>
      </c>
      <c r="E27" s="3">
        <f>IF(A27&lt;=Simulador!$B$10,B27*Parametros!$B$2,0)</f>
        <v>0</v>
      </c>
      <c r="F27" s="3">
        <f>IF(A27&lt;=Simulador!$B$10,C27+D27+E27,0)</f>
        <v>0</v>
      </c>
      <c r="G27" s="3">
        <f>IF(A27=Simulador!$B$10,Parametros!$B$3,0)</f>
        <v>0</v>
      </c>
      <c r="H27" s="3">
        <f>IF(A27&lt;=Simulador!$B$10,MAX(B27-C27-G27,0),0)</f>
        <v>0</v>
      </c>
    </row>
    <row r="28" spans="1:8">
      <c r="A28" s="4">
        <v>25</v>
      </c>
      <c r="B28" s="3">
        <f>IF(A28&lt;=Simulador!$B$10,IF(A28=1,Simulador!$B$9,H27),0)</f>
        <v>0</v>
      </c>
      <c r="C28" s="3">
        <f>IF(A28&lt;=Simulador!$B$10,MIN(IF(Simulador!$B$11=0,Simulador!$B$9/Simulador!$B$10,(Simulador!$B$9*Simulador!$B$11)/(1-(1+Simulador!$B$11)^(-Simulador!$B$10)))-D28,B28),0)</f>
        <v>0</v>
      </c>
      <c r="D28" s="3">
        <f>IF(A28&lt;=Simulador!$B$10,B28*Simulador!$B$11,0)</f>
        <v>0</v>
      </c>
      <c r="E28" s="3">
        <f>IF(A28&lt;=Simulador!$B$10,B28*Parametros!$B$2,0)</f>
        <v>0</v>
      </c>
      <c r="F28" s="3">
        <f>IF(A28&lt;=Simulador!$B$10,C28+D28+E28,0)</f>
        <v>0</v>
      </c>
      <c r="G28" s="3">
        <f>IF(A28=Simulador!$B$10,Parametros!$B$3,0)</f>
        <v>0</v>
      </c>
      <c r="H28" s="3">
        <f>IF(A28&lt;=Simulador!$B$10,MAX(B28-C28-G28,0),0)</f>
        <v>0</v>
      </c>
    </row>
    <row r="29" spans="1:8">
      <c r="A29" s="4">
        <v>26</v>
      </c>
      <c r="B29" s="3">
        <f>IF(A29&lt;=Simulador!$B$10,IF(A29=1,Simulador!$B$9,H28),0)</f>
        <v>0</v>
      </c>
      <c r="C29" s="3">
        <f>IF(A29&lt;=Simulador!$B$10,MIN(IF(Simulador!$B$11=0,Simulador!$B$9/Simulador!$B$10,(Simulador!$B$9*Simulador!$B$11)/(1-(1+Simulador!$B$11)^(-Simulador!$B$10)))-D29,B29),0)</f>
        <v>0</v>
      </c>
      <c r="D29" s="3">
        <f>IF(A29&lt;=Simulador!$B$10,B29*Simulador!$B$11,0)</f>
        <v>0</v>
      </c>
      <c r="E29" s="3">
        <f>IF(A29&lt;=Simulador!$B$10,B29*Parametros!$B$2,0)</f>
        <v>0</v>
      </c>
      <c r="F29" s="3">
        <f>IF(A29&lt;=Simulador!$B$10,C29+D29+E29,0)</f>
        <v>0</v>
      </c>
      <c r="G29" s="3">
        <f>IF(A29=Simulador!$B$10,Parametros!$B$3,0)</f>
        <v>0</v>
      </c>
      <c r="H29" s="3">
        <f>IF(A29&lt;=Simulador!$B$10,MAX(B29-C29-G29,0),0)</f>
        <v>0</v>
      </c>
    </row>
    <row r="30" spans="1:8">
      <c r="A30" s="4">
        <v>27</v>
      </c>
      <c r="B30" s="3">
        <f>IF(A30&lt;=Simulador!$B$10,IF(A30=1,Simulador!$B$9,H29),0)</f>
        <v>0</v>
      </c>
      <c r="C30" s="3">
        <f>IF(A30&lt;=Simulador!$B$10,MIN(IF(Simulador!$B$11=0,Simulador!$B$9/Simulador!$B$10,(Simulador!$B$9*Simulador!$B$11)/(1-(1+Simulador!$B$11)^(-Simulador!$B$10)))-D30,B30),0)</f>
        <v>0</v>
      </c>
      <c r="D30" s="3">
        <f>IF(A30&lt;=Simulador!$B$10,B30*Simulador!$B$11,0)</f>
        <v>0</v>
      </c>
      <c r="E30" s="3">
        <f>IF(A30&lt;=Simulador!$B$10,B30*Parametros!$B$2,0)</f>
        <v>0</v>
      </c>
      <c r="F30" s="3">
        <f>IF(A30&lt;=Simulador!$B$10,C30+D30+E30,0)</f>
        <v>0</v>
      </c>
      <c r="G30" s="3">
        <f>IF(A30=Simulador!$B$10,Parametros!$B$3,0)</f>
        <v>0</v>
      </c>
      <c r="H30" s="3">
        <f>IF(A30&lt;=Simulador!$B$10,MAX(B30-C30-G30,0),0)</f>
        <v>0</v>
      </c>
    </row>
    <row r="31" spans="1:8">
      <c r="A31" s="4">
        <v>28</v>
      </c>
      <c r="B31" s="3">
        <f>IF(A31&lt;=Simulador!$B$10,IF(A31=1,Simulador!$B$9,H30),0)</f>
        <v>0</v>
      </c>
      <c r="C31" s="3">
        <f>IF(A31&lt;=Simulador!$B$10,MIN(IF(Simulador!$B$11=0,Simulador!$B$9/Simulador!$B$10,(Simulador!$B$9*Simulador!$B$11)/(1-(1+Simulador!$B$11)^(-Simulador!$B$10)))-D31,B31),0)</f>
        <v>0</v>
      </c>
      <c r="D31" s="3">
        <f>IF(A31&lt;=Simulador!$B$10,B31*Simulador!$B$11,0)</f>
        <v>0</v>
      </c>
      <c r="E31" s="3">
        <f>IF(A31&lt;=Simulador!$B$10,B31*Parametros!$B$2,0)</f>
        <v>0</v>
      </c>
      <c r="F31" s="3">
        <f>IF(A31&lt;=Simulador!$B$10,C31+D31+E31,0)</f>
        <v>0</v>
      </c>
      <c r="G31" s="3">
        <f>IF(A31=Simulador!$B$10,Parametros!$B$3,0)</f>
        <v>0</v>
      </c>
      <c r="H31" s="3">
        <f>IF(A31&lt;=Simulador!$B$10,MAX(B31-C31-G31,0),0)</f>
        <v>0</v>
      </c>
    </row>
    <row r="32" spans="1:8">
      <c r="A32" s="4">
        <v>29</v>
      </c>
      <c r="B32" s="3">
        <f>IF(A32&lt;=Simulador!$B$10,IF(A32=1,Simulador!$B$9,H31),0)</f>
        <v>0</v>
      </c>
      <c r="C32" s="3">
        <f>IF(A32&lt;=Simulador!$B$10,MIN(IF(Simulador!$B$11=0,Simulador!$B$9/Simulador!$B$10,(Simulador!$B$9*Simulador!$B$11)/(1-(1+Simulador!$B$11)^(-Simulador!$B$10)))-D32,B32),0)</f>
        <v>0</v>
      </c>
      <c r="D32" s="3">
        <f>IF(A32&lt;=Simulador!$B$10,B32*Simulador!$B$11,0)</f>
        <v>0</v>
      </c>
      <c r="E32" s="3">
        <f>IF(A32&lt;=Simulador!$B$10,B32*Parametros!$B$2,0)</f>
        <v>0</v>
      </c>
      <c r="F32" s="3">
        <f>IF(A32&lt;=Simulador!$B$10,C32+D32+E32,0)</f>
        <v>0</v>
      </c>
      <c r="G32" s="3">
        <f>IF(A32=Simulador!$B$10,Parametros!$B$3,0)</f>
        <v>0</v>
      </c>
      <c r="H32" s="3">
        <f>IF(A32&lt;=Simulador!$B$10,MAX(B32-C32-G32,0),0)</f>
        <v>0</v>
      </c>
    </row>
    <row r="33" spans="1:8">
      <c r="A33" s="4">
        <v>30</v>
      </c>
      <c r="B33" s="3">
        <f>IF(A33&lt;=Simulador!$B$10,IF(A33=1,Simulador!$B$9,H32),0)</f>
        <v>0</v>
      </c>
      <c r="C33" s="3">
        <f>IF(A33&lt;=Simulador!$B$10,MIN(IF(Simulador!$B$11=0,Simulador!$B$9/Simulador!$B$10,(Simulador!$B$9*Simulador!$B$11)/(1-(1+Simulador!$B$11)^(-Simulador!$B$10)))-D33,B33),0)</f>
        <v>0</v>
      </c>
      <c r="D33" s="3">
        <f>IF(A33&lt;=Simulador!$B$10,B33*Simulador!$B$11,0)</f>
        <v>0</v>
      </c>
      <c r="E33" s="3">
        <f>IF(A33&lt;=Simulador!$B$10,B33*Parametros!$B$2,0)</f>
        <v>0</v>
      </c>
      <c r="F33" s="3">
        <f>IF(A33&lt;=Simulador!$B$10,C33+D33+E33,0)</f>
        <v>0</v>
      </c>
      <c r="G33" s="3">
        <f>IF(A33=Simulador!$B$10,Parametros!$B$3,0)</f>
        <v>0</v>
      </c>
      <c r="H33" s="3">
        <f>IF(A33&lt;=Simulador!$B$10,MAX(B33-C33-G33,0),0)</f>
        <v>0</v>
      </c>
    </row>
    <row r="34" spans="1:8">
      <c r="A34" s="4">
        <v>31</v>
      </c>
      <c r="B34" s="3">
        <f>IF(A34&lt;=Simulador!$B$10,IF(A34=1,Simulador!$B$9,H33),0)</f>
        <v>0</v>
      </c>
      <c r="C34" s="3">
        <f>IF(A34&lt;=Simulador!$B$10,MIN(IF(Simulador!$B$11=0,Simulador!$B$9/Simulador!$B$10,(Simulador!$B$9*Simulador!$B$11)/(1-(1+Simulador!$B$11)^(-Simulador!$B$10)))-D34,B34),0)</f>
        <v>0</v>
      </c>
      <c r="D34" s="3">
        <f>IF(A34&lt;=Simulador!$B$10,B34*Simulador!$B$11,0)</f>
        <v>0</v>
      </c>
      <c r="E34" s="3">
        <f>IF(A34&lt;=Simulador!$B$10,B34*Parametros!$B$2,0)</f>
        <v>0</v>
      </c>
      <c r="F34" s="3">
        <f>IF(A34&lt;=Simulador!$B$10,C34+D34+E34,0)</f>
        <v>0</v>
      </c>
      <c r="G34" s="3">
        <f>IF(A34=Simulador!$B$10,Parametros!$B$3,0)</f>
        <v>0</v>
      </c>
      <c r="H34" s="3">
        <f>IF(A34&lt;=Simulador!$B$10,MAX(B34-C34-G34,0),0)</f>
        <v>0</v>
      </c>
    </row>
    <row r="35" spans="1:8">
      <c r="A35" s="4">
        <v>32</v>
      </c>
      <c r="B35" s="3">
        <f>IF(A35&lt;=Simulador!$B$10,IF(A35=1,Simulador!$B$9,H34),0)</f>
        <v>0</v>
      </c>
      <c r="C35" s="3">
        <f>IF(A35&lt;=Simulador!$B$10,MIN(IF(Simulador!$B$11=0,Simulador!$B$9/Simulador!$B$10,(Simulador!$B$9*Simulador!$B$11)/(1-(1+Simulador!$B$11)^(-Simulador!$B$10)))-D35,B35),0)</f>
        <v>0</v>
      </c>
      <c r="D35" s="3">
        <f>IF(A35&lt;=Simulador!$B$10,B35*Simulador!$B$11,0)</f>
        <v>0</v>
      </c>
      <c r="E35" s="3">
        <f>IF(A35&lt;=Simulador!$B$10,B35*Parametros!$B$2,0)</f>
        <v>0</v>
      </c>
      <c r="F35" s="3">
        <f>IF(A35&lt;=Simulador!$B$10,C35+D35+E35,0)</f>
        <v>0</v>
      </c>
      <c r="G35" s="3">
        <f>IF(A35=Simulador!$B$10,Parametros!$B$3,0)</f>
        <v>0</v>
      </c>
      <c r="H35" s="3">
        <f>IF(A35&lt;=Simulador!$B$10,MAX(B35-C35-G35,0),0)</f>
        <v>0</v>
      </c>
    </row>
    <row r="36" spans="1:8">
      <c r="A36" s="4">
        <v>33</v>
      </c>
      <c r="B36" s="3">
        <f>IF(A36&lt;=Simulador!$B$10,IF(A36=1,Simulador!$B$9,H35),0)</f>
        <v>0</v>
      </c>
      <c r="C36" s="3">
        <f>IF(A36&lt;=Simulador!$B$10,MIN(IF(Simulador!$B$11=0,Simulador!$B$9/Simulador!$B$10,(Simulador!$B$9*Simulador!$B$11)/(1-(1+Simulador!$B$11)^(-Simulador!$B$10)))-D36,B36),0)</f>
        <v>0</v>
      </c>
      <c r="D36" s="3">
        <f>IF(A36&lt;=Simulador!$B$10,B36*Simulador!$B$11,0)</f>
        <v>0</v>
      </c>
      <c r="E36" s="3">
        <f>IF(A36&lt;=Simulador!$B$10,B36*Parametros!$B$2,0)</f>
        <v>0</v>
      </c>
      <c r="F36" s="3">
        <f>IF(A36&lt;=Simulador!$B$10,C36+D36+E36,0)</f>
        <v>0</v>
      </c>
      <c r="G36" s="3">
        <f>IF(A36=Simulador!$B$10,Parametros!$B$3,0)</f>
        <v>0</v>
      </c>
      <c r="H36" s="3">
        <f>IF(A36&lt;=Simulador!$B$10,MAX(B36-C36-G36,0),0)</f>
        <v>0</v>
      </c>
    </row>
    <row r="37" spans="1:8">
      <c r="A37" s="4">
        <v>34</v>
      </c>
      <c r="B37" s="3">
        <f>IF(A37&lt;=Simulador!$B$10,IF(A37=1,Simulador!$B$9,H36),0)</f>
        <v>0</v>
      </c>
      <c r="C37" s="3">
        <f>IF(A37&lt;=Simulador!$B$10,MIN(IF(Simulador!$B$11=0,Simulador!$B$9/Simulador!$B$10,(Simulador!$B$9*Simulador!$B$11)/(1-(1+Simulador!$B$11)^(-Simulador!$B$10)))-D37,B37),0)</f>
        <v>0</v>
      </c>
      <c r="D37" s="3">
        <f>IF(A37&lt;=Simulador!$B$10,B37*Simulador!$B$11,0)</f>
        <v>0</v>
      </c>
      <c r="E37" s="3">
        <f>IF(A37&lt;=Simulador!$B$10,B37*Parametros!$B$2,0)</f>
        <v>0</v>
      </c>
      <c r="F37" s="3">
        <f>IF(A37&lt;=Simulador!$B$10,C37+D37+E37,0)</f>
        <v>0</v>
      </c>
      <c r="G37" s="3">
        <f>IF(A37=Simulador!$B$10,Parametros!$B$3,0)</f>
        <v>0</v>
      </c>
      <c r="H37" s="3">
        <f>IF(A37&lt;=Simulador!$B$10,MAX(B37-C37-G37,0),0)</f>
        <v>0</v>
      </c>
    </row>
    <row r="38" spans="1:8">
      <c r="A38" s="4">
        <v>35</v>
      </c>
      <c r="B38" s="3">
        <f>IF(A38&lt;=Simulador!$B$10,IF(A38=1,Simulador!$B$9,H37),0)</f>
        <v>0</v>
      </c>
      <c r="C38" s="3">
        <f>IF(A38&lt;=Simulador!$B$10,MIN(IF(Simulador!$B$11=0,Simulador!$B$9/Simulador!$B$10,(Simulador!$B$9*Simulador!$B$11)/(1-(1+Simulador!$B$11)^(-Simulador!$B$10)))-D38,B38),0)</f>
        <v>0</v>
      </c>
      <c r="D38" s="3">
        <f>IF(A38&lt;=Simulador!$B$10,B38*Simulador!$B$11,0)</f>
        <v>0</v>
      </c>
      <c r="E38" s="3">
        <f>IF(A38&lt;=Simulador!$B$10,B38*Parametros!$B$2,0)</f>
        <v>0</v>
      </c>
      <c r="F38" s="3">
        <f>IF(A38&lt;=Simulador!$B$10,C38+D38+E38,0)</f>
        <v>0</v>
      </c>
      <c r="G38" s="3">
        <f>IF(A38=Simulador!$B$10,Parametros!$B$3,0)</f>
        <v>0</v>
      </c>
      <c r="H38" s="3">
        <f>IF(A38&lt;=Simulador!$B$10,MAX(B38-C38-G38,0),0)</f>
        <v>0</v>
      </c>
    </row>
    <row r="39" spans="1:8">
      <c r="A39" s="4">
        <v>36</v>
      </c>
      <c r="B39" s="3">
        <f>IF(A39&lt;=Simulador!$B$10,IF(A39=1,Simulador!$B$9,H38),0)</f>
        <v>0</v>
      </c>
      <c r="C39" s="3">
        <f>IF(A39&lt;=Simulador!$B$10,MIN(IF(Simulador!$B$11=0,Simulador!$B$9/Simulador!$B$10,(Simulador!$B$9*Simulador!$B$11)/(1-(1+Simulador!$B$11)^(-Simulador!$B$10)))-D39,B39),0)</f>
        <v>0</v>
      </c>
      <c r="D39" s="3">
        <f>IF(A39&lt;=Simulador!$B$10,B39*Simulador!$B$11,0)</f>
        <v>0</v>
      </c>
      <c r="E39" s="3">
        <f>IF(A39&lt;=Simulador!$B$10,B39*Parametros!$B$2,0)</f>
        <v>0</v>
      </c>
      <c r="F39" s="3">
        <f>IF(A39&lt;=Simulador!$B$10,C39+D39+E39,0)</f>
        <v>0</v>
      </c>
      <c r="G39" s="3">
        <f>IF(A39=Simulador!$B$10,Parametros!$B$3,0)</f>
        <v>0</v>
      </c>
      <c r="H39" s="3">
        <f>IF(A39&lt;=Simulador!$B$10,MAX(B39-C39-G39,0),0)</f>
        <v>0</v>
      </c>
    </row>
    <row r="40" spans="1:8">
      <c r="A40" s="4">
        <v>37</v>
      </c>
      <c r="B40" s="3">
        <f>IF(A40&lt;=Simulador!$B$10,IF(A40=1,Simulador!$B$9,H39),0)</f>
        <v>0</v>
      </c>
      <c r="C40" s="3">
        <f>IF(A40&lt;=Simulador!$B$10,MIN(IF(Simulador!$B$11=0,Simulador!$B$9/Simulador!$B$10,(Simulador!$B$9*Simulador!$B$11)/(1-(1+Simulador!$B$11)^(-Simulador!$B$10)))-D40,B40),0)</f>
        <v>0</v>
      </c>
      <c r="D40" s="3">
        <f>IF(A40&lt;=Simulador!$B$10,B40*Simulador!$B$11,0)</f>
        <v>0</v>
      </c>
      <c r="E40" s="3">
        <f>IF(A40&lt;=Simulador!$B$10,B40*Parametros!$B$2,0)</f>
        <v>0</v>
      </c>
      <c r="F40" s="3">
        <f>IF(A40&lt;=Simulador!$B$10,C40+D40+E40,0)</f>
        <v>0</v>
      </c>
      <c r="G40" s="3">
        <f>IF(A40=Simulador!$B$10,Parametros!$B$3,0)</f>
        <v>0</v>
      </c>
      <c r="H40" s="3">
        <f>IF(A40&lt;=Simulador!$B$10,MAX(B40-C40-G40,0),0)</f>
        <v>0</v>
      </c>
    </row>
    <row r="41" spans="1:8">
      <c r="A41" s="4">
        <v>38</v>
      </c>
      <c r="B41" s="3">
        <f>IF(A41&lt;=Simulador!$B$10,IF(A41=1,Simulador!$B$9,H40),0)</f>
        <v>0</v>
      </c>
      <c r="C41" s="3">
        <f>IF(A41&lt;=Simulador!$B$10,MIN(IF(Simulador!$B$11=0,Simulador!$B$9/Simulador!$B$10,(Simulador!$B$9*Simulador!$B$11)/(1-(1+Simulador!$B$11)^(-Simulador!$B$10)))-D41,B41),0)</f>
        <v>0</v>
      </c>
      <c r="D41" s="3">
        <f>IF(A41&lt;=Simulador!$B$10,B41*Simulador!$B$11,0)</f>
        <v>0</v>
      </c>
      <c r="E41" s="3">
        <f>IF(A41&lt;=Simulador!$B$10,B41*Parametros!$B$2,0)</f>
        <v>0</v>
      </c>
      <c r="F41" s="3">
        <f>IF(A41&lt;=Simulador!$B$10,C41+D41+E41,0)</f>
        <v>0</v>
      </c>
      <c r="G41" s="3">
        <f>IF(A41=Simulador!$B$10,Parametros!$B$3,0)</f>
        <v>0</v>
      </c>
      <c r="H41" s="3">
        <f>IF(A41&lt;=Simulador!$B$10,MAX(B41-C41-G41,0),0)</f>
        <v>0</v>
      </c>
    </row>
    <row r="42" spans="1:8">
      <c r="A42" s="4">
        <v>39</v>
      </c>
      <c r="B42" s="3">
        <f>IF(A42&lt;=Simulador!$B$10,IF(A42=1,Simulador!$B$9,H41),0)</f>
        <v>0</v>
      </c>
      <c r="C42" s="3">
        <f>IF(A42&lt;=Simulador!$B$10,MIN(IF(Simulador!$B$11=0,Simulador!$B$9/Simulador!$B$10,(Simulador!$B$9*Simulador!$B$11)/(1-(1+Simulador!$B$11)^(-Simulador!$B$10)))-D42,B42),0)</f>
        <v>0</v>
      </c>
      <c r="D42" s="3">
        <f>IF(A42&lt;=Simulador!$B$10,B42*Simulador!$B$11,0)</f>
        <v>0</v>
      </c>
      <c r="E42" s="3">
        <f>IF(A42&lt;=Simulador!$B$10,B42*Parametros!$B$2,0)</f>
        <v>0</v>
      </c>
      <c r="F42" s="3">
        <f>IF(A42&lt;=Simulador!$B$10,C42+D42+E42,0)</f>
        <v>0</v>
      </c>
      <c r="G42" s="3">
        <f>IF(A42=Simulador!$B$10,Parametros!$B$3,0)</f>
        <v>0</v>
      </c>
      <c r="H42" s="3">
        <f>IF(A42&lt;=Simulador!$B$10,MAX(B42-C42-G42,0),0)</f>
        <v>0</v>
      </c>
    </row>
    <row r="43" spans="1:8">
      <c r="A43" s="4">
        <v>40</v>
      </c>
      <c r="B43" s="3">
        <f>IF(A43&lt;=Simulador!$B$10,IF(A43=1,Simulador!$B$9,H42),0)</f>
        <v>0</v>
      </c>
      <c r="C43" s="3">
        <f>IF(A43&lt;=Simulador!$B$10,MIN(IF(Simulador!$B$11=0,Simulador!$B$9/Simulador!$B$10,(Simulador!$B$9*Simulador!$B$11)/(1-(1+Simulador!$B$11)^(-Simulador!$B$10)))-D43,B43),0)</f>
        <v>0</v>
      </c>
      <c r="D43" s="3">
        <f>IF(A43&lt;=Simulador!$B$10,B43*Simulador!$B$11,0)</f>
        <v>0</v>
      </c>
      <c r="E43" s="3">
        <f>IF(A43&lt;=Simulador!$B$10,B43*Parametros!$B$2,0)</f>
        <v>0</v>
      </c>
      <c r="F43" s="3">
        <f>IF(A43&lt;=Simulador!$B$10,C43+D43+E43,0)</f>
        <v>0</v>
      </c>
      <c r="G43" s="3">
        <f>IF(A43=Simulador!$B$10,Parametros!$B$3,0)</f>
        <v>0</v>
      </c>
      <c r="H43" s="3">
        <f>IF(A43&lt;=Simulador!$B$10,MAX(B43-C43-G43,0),0)</f>
        <v>0</v>
      </c>
    </row>
    <row r="44" spans="1:8">
      <c r="A44" s="4">
        <v>41</v>
      </c>
      <c r="B44" s="3">
        <f>IF(A44&lt;=Simulador!$B$10,IF(A44=1,Simulador!$B$9,H43),0)</f>
        <v>0</v>
      </c>
      <c r="C44" s="3">
        <f>IF(A44&lt;=Simulador!$B$10,MIN(IF(Simulador!$B$11=0,Simulador!$B$9/Simulador!$B$10,(Simulador!$B$9*Simulador!$B$11)/(1-(1+Simulador!$B$11)^(-Simulador!$B$10)))-D44,B44),0)</f>
        <v>0</v>
      </c>
      <c r="D44" s="3">
        <f>IF(A44&lt;=Simulador!$B$10,B44*Simulador!$B$11,0)</f>
        <v>0</v>
      </c>
      <c r="E44" s="3">
        <f>IF(A44&lt;=Simulador!$B$10,B44*Parametros!$B$2,0)</f>
        <v>0</v>
      </c>
      <c r="F44" s="3">
        <f>IF(A44&lt;=Simulador!$B$10,C44+D44+E44,0)</f>
        <v>0</v>
      </c>
      <c r="G44" s="3">
        <f>IF(A44=Simulador!$B$10,Parametros!$B$3,0)</f>
        <v>0</v>
      </c>
      <c r="H44" s="3">
        <f>IF(A44&lt;=Simulador!$B$10,MAX(B44-C44-G44,0),0)</f>
        <v>0</v>
      </c>
    </row>
    <row r="45" spans="1:8">
      <c r="A45" s="4">
        <v>42</v>
      </c>
      <c r="B45" s="3">
        <f>IF(A45&lt;=Simulador!$B$10,IF(A45=1,Simulador!$B$9,H44),0)</f>
        <v>0</v>
      </c>
      <c r="C45" s="3">
        <f>IF(A45&lt;=Simulador!$B$10,MIN(IF(Simulador!$B$11=0,Simulador!$B$9/Simulador!$B$10,(Simulador!$B$9*Simulador!$B$11)/(1-(1+Simulador!$B$11)^(-Simulador!$B$10)))-D45,B45),0)</f>
        <v>0</v>
      </c>
      <c r="D45" s="3">
        <f>IF(A45&lt;=Simulador!$B$10,B45*Simulador!$B$11,0)</f>
        <v>0</v>
      </c>
      <c r="E45" s="3">
        <f>IF(A45&lt;=Simulador!$B$10,B45*Parametros!$B$2,0)</f>
        <v>0</v>
      </c>
      <c r="F45" s="3">
        <f>IF(A45&lt;=Simulador!$B$10,C45+D45+E45,0)</f>
        <v>0</v>
      </c>
      <c r="G45" s="3">
        <f>IF(A45=Simulador!$B$10,Parametros!$B$3,0)</f>
        <v>0</v>
      </c>
      <c r="H45" s="3">
        <f>IF(A45&lt;=Simulador!$B$10,MAX(B45-C45-G45,0),0)</f>
        <v>0</v>
      </c>
    </row>
    <row r="46" spans="1:8">
      <c r="A46" s="4">
        <v>43</v>
      </c>
      <c r="B46" s="3">
        <f>IF(A46&lt;=Simulador!$B$10,IF(A46=1,Simulador!$B$9,H45),0)</f>
        <v>0</v>
      </c>
      <c r="C46" s="3">
        <f>IF(A46&lt;=Simulador!$B$10,MIN(IF(Simulador!$B$11=0,Simulador!$B$9/Simulador!$B$10,(Simulador!$B$9*Simulador!$B$11)/(1-(1+Simulador!$B$11)^(-Simulador!$B$10)))-D46,B46),0)</f>
        <v>0</v>
      </c>
      <c r="D46" s="3">
        <f>IF(A46&lt;=Simulador!$B$10,B46*Simulador!$B$11,0)</f>
        <v>0</v>
      </c>
      <c r="E46" s="3">
        <f>IF(A46&lt;=Simulador!$B$10,B46*Parametros!$B$2,0)</f>
        <v>0</v>
      </c>
      <c r="F46" s="3">
        <f>IF(A46&lt;=Simulador!$B$10,C46+D46+E46,0)</f>
        <v>0</v>
      </c>
      <c r="G46" s="3">
        <f>IF(A46=Simulador!$B$10,Parametros!$B$3,0)</f>
        <v>0</v>
      </c>
      <c r="H46" s="3">
        <f>IF(A46&lt;=Simulador!$B$10,MAX(B46-C46-G46,0),0)</f>
        <v>0</v>
      </c>
    </row>
    <row r="47" spans="1:8">
      <c r="A47" s="4">
        <v>44</v>
      </c>
      <c r="B47" s="3">
        <f>IF(A47&lt;=Simulador!$B$10,IF(A47=1,Simulador!$B$9,H46),0)</f>
        <v>0</v>
      </c>
      <c r="C47" s="3">
        <f>IF(A47&lt;=Simulador!$B$10,MIN(IF(Simulador!$B$11=0,Simulador!$B$9/Simulador!$B$10,(Simulador!$B$9*Simulador!$B$11)/(1-(1+Simulador!$B$11)^(-Simulador!$B$10)))-D47,B47),0)</f>
        <v>0</v>
      </c>
      <c r="D47" s="3">
        <f>IF(A47&lt;=Simulador!$B$10,B47*Simulador!$B$11,0)</f>
        <v>0</v>
      </c>
      <c r="E47" s="3">
        <f>IF(A47&lt;=Simulador!$B$10,B47*Parametros!$B$2,0)</f>
        <v>0</v>
      </c>
      <c r="F47" s="3">
        <f>IF(A47&lt;=Simulador!$B$10,C47+D47+E47,0)</f>
        <v>0</v>
      </c>
      <c r="G47" s="3">
        <f>IF(A47=Simulador!$B$10,Parametros!$B$3,0)</f>
        <v>0</v>
      </c>
      <c r="H47" s="3">
        <f>IF(A47&lt;=Simulador!$B$10,MAX(B47-C47-G47,0),0)</f>
        <v>0</v>
      </c>
    </row>
    <row r="48" spans="1:8">
      <c r="A48" s="4">
        <v>45</v>
      </c>
      <c r="B48" s="3">
        <f>IF(A48&lt;=Simulador!$B$10,IF(A48=1,Simulador!$B$9,H47),0)</f>
        <v>0</v>
      </c>
      <c r="C48" s="3">
        <f>IF(A48&lt;=Simulador!$B$10,MIN(IF(Simulador!$B$11=0,Simulador!$B$9/Simulador!$B$10,(Simulador!$B$9*Simulador!$B$11)/(1-(1+Simulador!$B$11)^(-Simulador!$B$10)))-D48,B48),0)</f>
        <v>0</v>
      </c>
      <c r="D48" s="3">
        <f>IF(A48&lt;=Simulador!$B$10,B48*Simulador!$B$11,0)</f>
        <v>0</v>
      </c>
      <c r="E48" s="3">
        <f>IF(A48&lt;=Simulador!$B$10,B48*Parametros!$B$2,0)</f>
        <v>0</v>
      </c>
      <c r="F48" s="3">
        <f>IF(A48&lt;=Simulador!$B$10,C48+D48+E48,0)</f>
        <v>0</v>
      </c>
      <c r="G48" s="3">
        <f>IF(A48=Simulador!$B$10,Parametros!$B$3,0)</f>
        <v>0</v>
      </c>
      <c r="H48" s="3">
        <f>IF(A48&lt;=Simulador!$B$10,MAX(B48-C48-G48,0),0)</f>
        <v>0</v>
      </c>
    </row>
    <row r="49" spans="1:8">
      <c r="A49" s="4">
        <v>46</v>
      </c>
      <c r="B49" s="3">
        <f>IF(A49&lt;=Simulador!$B$10,IF(A49=1,Simulador!$B$9,H48),0)</f>
        <v>0</v>
      </c>
      <c r="C49" s="3">
        <f>IF(A49&lt;=Simulador!$B$10,MIN(IF(Simulador!$B$11=0,Simulador!$B$9/Simulador!$B$10,(Simulador!$B$9*Simulador!$B$11)/(1-(1+Simulador!$B$11)^(-Simulador!$B$10)))-D49,B49),0)</f>
        <v>0</v>
      </c>
      <c r="D49" s="3">
        <f>IF(A49&lt;=Simulador!$B$10,B49*Simulador!$B$11,0)</f>
        <v>0</v>
      </c>
      <c r="E49" s="3">
        <f>IF(A49&lt;=Simulador!$B$10,B49*Parametros!$B$2,0)</f>
        <v>0</v>
      </c>
      <c r="F49" s="3">
        <f>IF(A49&lt;=Simulador!$B$10,C49+D49+E49,0)</f>
        <v>0</v>
      </c>
      <c r="G49" s="3">
        <f>IF(A49=Simulador!$B$10,Parametros!$B$3,0)</f>
        <v>0</v>
      </c>
      <c r="H49" s="3">
        <f>IF(A49&lt;=Simulador!$B$10,MAX(B49-C49-G49,0),0)</f>
        <v>0</v>
      </c>
    </row>
    <row r="50" spans="1:8">
      <c r="A50" s="4">
        <v>47</v>
      </c>
      <c r="B50" s="3">
        <f>IF(A50&lt;=Simulador!$B$10,IF(A50=1,Simulador!$B$9,H49),0)</f>
        <v>0</v>
      </c>
      <c r="C50" s="3">
        <f>IF(A50&lt;=Simulador!$B$10,MIN(IF(Simulador!$B$11=0,Simulador!$B$9/Simulador!$B$10,(Simulador!$B$9*Simulador!$B$11)/(1-(1+Simulador!$B$11)^(-Simulador!$B$10)))-D50,B50),0)</f>
        <v>0</v>
      </c>
      <c r="D50" s="3">
        <f>IF(A50&lt;=Simulador!$B$10,B50*Simulador!$B$11,0)</f>
        <v>0</v>
      </c>
      <c r="E50" s="3">
        <f>IF(A50&lt;=Simulador!$B$10,B50*Parametros!$B$2,0)</f>
        <v>0</v>
      </c>
      <c r="F50" s="3">
        <f>IF(A50&lt;=Simulador!$B$10,C50+D50+E50,0)</f>
        <v>0</v>
      </c>
      <c r="G50" s="3">
        <f>IF(A50=Simulador!$B$10,Parametros!$B$3,0)</f>
        <v>0</v>
      </c>
      <c r="H50" s="3">
        <f>IF(A50&lt;=Simulador!$B$10,MAX(B50-C50-G50,0),0)</f>
        <v>0</v>
      </c>
    </row>
    <row r="51" spans="1:8">
      <c r="A51" s="4">
        <v>48</v>
      </c>
      <c r="B51" s="3">
        <f>IF(A51&lt;=Simulador!$B$10,IF(A51=1,Simulador!$B$9,H50),0)</f>
        <v>0</v>
      </c>
      <c r="C51" s="3">
        <f>IF(A51&lt;=Simulador!$B$10,MIN(IF(Simulador!$B$11=0,Simulador!$B$9/Simulador!$B$10,(Simulador!$B$9*Simulador!$B$11)/(1-(1+Simulador!$B$11)^(-Simulador!$B$10)))-D51,B51),0)</f>
        <v>0</v>
      </c>
      <c r="D51" s="3">
        <f>IF(A51&lt;=Simulador!$B$10,B51*Simulador!$B$11,0)</f>
        <v>0</v>
      </c>
      <c r="E51" s="3">
        <f>IF(A51&lt;=Simulador!$B$10,B51*Parametros!$B$2,0)</f>
        <v>0</v>
      </c>
      <c r="F51" s="3">
        <f>IF(A51&lt;=Simulador!$B$10,C51+D51+E51,0)</f>
        <v>0</v>
      </c>
      <c r="G51" s="3">
        <f>IF(A51=Simulador!$B$10,Parametros!$B$3,0)</f>
        <v>0</v>
      </c>
      <c r="H51" s="3">
        <f>IF(A51&lt;=Simulador!$B$10,MAX(B51-C51-G51,0),0)</f>
        <v>0</v>
      </c>
    </row>
    <row r="52" spans="1:8">
      <c r="A52" s="4">
        <v>49</v>
      </c>
      <c r="B52" s="3">
        <f>IF(A52&lt;=Simulador!$B$10,IF(A52=1,Simulador!$B$9,H51),0)</f>
        <v>0</v>
      </c>
      <c r="C52" s="3">
        <f>IF(A52&lt;=Simulador!$B$10,MIN(IF(Simulador!$B$11=0,Simulador!$B$9/Simulador!$B$10,(Simulador!$B$9*Simulador!$B$11)/(1-(1+Simulador!$B$11)^(-Simulador!$B$10)))-D52,B52),0)</f>
        <v>0</v>
      </c>
      <c r="D52" s="3">
        <f>IF(A52&lt;=Simulador!$B$10,B52*Simulador!$B$11,0)</f>
        <v>0</v>
      </c>
      <c r="E52" s="3">
        <f>IF(A52&lt;=Simulador!$B$10,B52*Parametros!$B$2,0)</f>
        <v>0</v>
      </c>
      <c r="F52" s="3">
        <f>IF(A52&lt;=Simulador!$B$10,C52+D52+E52,0)</f>
        <v>0</v>
      </c>
      <c r="G52" s="3">
        <f>IF(A52=Simulador!$B$10,Parametros!$B$3,0)</f>
        <v>0</v>
      </c>
      <c r="H52" s="3">
        <f>IF(A52&lt;=Simulador!$B$10,MAX(B52-C52-G52,0),0)</f>
        <v>0</v>
      </c>
    </row>
    <row r="53" spans="1:8">
      <c r="A53" s="4">
        <v>50</v>
      </c>
      <c r="B53" s="3">
        <f>IF(A53&lt;=Simulador!$B$10,IF(A53=1,Simulador!$B$9,H52),0)</f>
        <v>0</v>
      </c>
      <c r="C53" s="3">
        <f>IF(A53&lt;=Simulador!$B$10,MIN(IF(Simulador!$B$11=0,Simulador!$B$9/Simulador!$B$10,(Simulador!$B$9*Simulador!$B$11)/(1-(1+Simulador!$B$11)^(-Simulador!$B$10)))-D53,B53),0)</f>
        <v>0</v>
      </c>
      <c r="D53" s="3">
        <f>IF(A53&lt;=Simulador!$B$10,B53*Simulador!$B$11,0)</f>
        <v>0</v>
      </c>
      <c r="E53" s="3">
        <f>IF(A53&lt;=Simulador!$B$10,B53*Parametros!$B$2,0)</f>
        <v>0</v>
      </c>
      <c r="F53" s="3">
        <f>IF(A53&lt;=Simulador!$B$10,C53+D53+E53,0)</f>
        <v>0</v>
      </c>
      <c r="G53" s="3">
        <f>IF(A53=Simulador!$B$10,Parametros!$B$3,0)</f>
        <v>0</v>
      </c>
      <c r="H53" s="3">
        <f>IF(A53&lt;=Simulador!$B$10,MAX(B53-C53-G53,0),0)</f>
        <v>0</v>
      </c>
    </row>
    <row r="54" spans="1:8">
      <c r="A54" s="4">
        <v>51</v>
      </c>
      <c r="B54" s="3">
        <f>IF(A54&lt;=Simulador!$B$10,IF(A54=1,Simulador!$B$9,H53),0)</f>
        <v>0</v>
      </c>
      <c r="C54" s="3">
        <f>IF(A54&lt;=Simulador!$B$10,MIN(IF(Simulador!$B$11=0,Simulador!$B$9/Simulador!$B$10,(Simulador!$B$9*Simulador!$B$11)/(1-(1+Simulador!$B$11)^(-Simulador!$B$10)))-D54,B54),0)</f>
        <v>0</v>
      </c>
      <c r="D54" s="3">
        <f>IF(A54&lt;=Simulador!$B$10,B54*Simulador!$B$11,0)</f>
        <v>0</v>
      </c>
      <c r="E54" s="3">
        <f>IF(A54&lt;=Simulador!$B$10,B54*Parametros!$B$2,0)</f>
        <v>0</v>
      </c>
      <c r="F54" s="3">
        <f>IF(A54&lt;=Simulador!$B$10,C54+D54+E54,0)</f>
        <v>0</v>
      </c>
      <c r="G54" s="3">
        <f>IF(A54=Simulador!$B$10,Parametros!$B$3,0)</f>
        <v>0</v>
      </c>
      <c r="H54" s="3">
        <f>IF(A54&lt;=Simulador!$B$10,MAX(B54-C54-G54,0),0)</f>
        <v>0</v>
      </c>
    </row>
    <row r="55" spans="1:8">
      <c r="A55" s="4">
        <v>52</v>
      </c>
      <c r="B55" s="3">
        <f>IF(A55&lt;=Simulador!$B$10,IF(A55=1,Simulador!$B$9,H54),0)</f>
        <v>0</v>
      </c>
      <c r="C55" s="3">
        <f>IF(A55&lt;=Simulador!$B$10,MIN(IF(Simulador!$B$11=0,Simulador!$B$9/Simulador!$B$10,(Simulador!$B$9*Simulador!$B$11)/(1-(1+Simulador!$B$11)^(-Simulador!$B$10)))-D55,B55),0)</f>
        <v>0</v>
      </c>
      <c r="D55" s="3">
        <f>IF(A55&lt;=Simulador!$B$10,B55*Simulador!$B$11,0)</f>
        <v>0</v>
      </c>
      <c r="E55" s="3">
        <f>IF(A55&lt;=Simulador!$B$10,B55*Parametros!$B$2,0)</f>
        <v>0</v>
      </c>
      <c r="F55" s="3">
        <f>IF(A55&lt;=Simulador!$B$10,C55+D55+E55,0)</f>
        <v>0</v>
      </c>
      <c r="G55" s="3">
        <f>IF(A55=Simulador!$B$10,Parametros!$B$3,0)</f>
        <v>0</v>
      </c>
      <c r="H55" s="3">
        <f>IF(A55&lt;=Simulador!$B$10,MAX(B55-C55-G55,0),0)</f>
        <v>0</v>
      </c>
    </row>
    <row r="56" spans="1:8">
      <c r="A56" s="4">
        <v>53</v>
      </c>
      <c r="B56" s="3">
        <f>IF(A56&lt;=Simulador!$B$10,IF(A56=1,Simulador!$B$9,H55),0)</f>
        <v>0</v>
      </c>
      <c r="C56" s="3">
        <f>IF(A56&lt;=Simulador!$B$10,MIN(IF(Simulador!$B$11=0,Simulador!$B$9/Simulador!$B$10,(Simulador!$B$9*Simulador!$B$11)/(1-(1+Simulador!$B$11)^(-Simulador!$B$10)))-D56,B56),0)</f>
        <v>0</v>
      </c>
      <c r="D56" s="3">
        <f>IF(A56&lt;=Simulador!$B$10,B56*Simulador!$B$11,0)</f>
        <v>0</v>
      </c>
      <c r="E56" s="3">
        <f>IF(A56&lt;=Simulador!$B$10,B56*Parametros!$B$2,0)</f>
        <v>0</v>
      </c>
      <c r="F56" s="3">
        <f>IF(A56&lt;=Simulador!$B$10,C56+D56+E56,0)</f>
        <v>0</v>
      </c>
      <c r="G56" s="3">
        <f>IF(A56=Simulador!$B$10,Parametros!$B$3,0)</f>
        <v>0</v>
      </c>
      <c r="H56" s="3">
        <f>IF(A56&lt;=Simulador!$B$10,MAX(B56-C56-G56,0),0)</f>
        <v>0</v>
      </c>
    </row>
    <row r="57" spans="1:8">
      <c r="A57" s="4">
        <v>54</v>
      </c>
      <c r="B57" s="3">
        <f>IF(A57&lt;=Simulador!$B$10,IF(A57=1,Simulador!$B$9,H56),0)</f>
        <v>0</v>
      </c>
      <c r="C57" s="3">
        <f>IF(A57&lt;=Simulador!$B$10,MIN(IF(Simulador!$B$11=0,Simulador!$B$9/Simulador!$B$10,(Simulador!$B$9*Simulador!$B$11)/(1-(1+Simulador!$B$11)^(-Simulador!$B$10)))-D57,B57),0)</f>
        <v>0</v>
      </c>
      <c r="D57" s="3">
        <f>IF(A57&lt;=Simulador!$B$10,B57*Simulador!$B$11,0)</f>
        <v>0</v>
      </c>
      <c r="E57" s="3">
        <f>IF(A57&lt;=Simulador!$B$10,B57*Parametros!$B$2,0)</f>
        <v>0</v>
      </c>
      <c r="F57" s="3">
        <f>IF(A57&lt;=Simulador!$B$10,C57+D57+E57,0)</f>
        <v>0</v>
      </c>
      <c r="G57" s="3">
        <f>IF(A57=Simulador!$B$10,Parametros!$B$3,0)</f>
        <v>0</v>
      </c>
      <c r="H57" s="3">
        <f>IF(A57&lt;=Simulador!$B$10,MAX(B57-C57-G57,0),0)</f>
        <v>0</v>
      </c>
    </row>
    <row r="58" spans="1:8">
      <c r="A58" s="4">
        <v>55</v>
      </c>
      <c r="B58" s="3">
        <f>IF(A58&lt;=Simulador!$B$10,IF(A58=1,Simulador!$B$9,H57),0)</f>
        <v>0</v>
      </c>
      <c r="C58" s="3">
        <f>IF(A58&lt;=Simulador!$B$10,MIN(IF(Simulador!$B$11=0,Simulador!$B$9/Simulador!$B$10,(Simulador!$B$9*Simulador!$B$11)/(1-(1+Simulador!$B$11)^(-Simulador!$B$10)))-D58,B58),0)</f>
        <v>0</v>
      </c>
      <c r="D58" s="3">
        <f>IF(A58&lt;=Simulador!$B$10,B58*Simulador!$B$11,0)</f>
        <v>0</v>
      </c>
      <c r="E58" s="3">
        <f>IF(A58&lt;=Simulador!$B$10,B58*Parametros!$B$2,0)</f>
        <v>0</v>
      </c>
      <c r="F58" s="3">
        <f>IF(A58&lt;=Simulador!$B$10,C58+D58+E58,0)</f>
        <v>0</v>
      </c>
      <c r="G58" s="3">
        <f>IF(A58=Simulador!$B$10,Parametros!$B$3,0)</f>
        <v>0</v>
      </c>
      <c r="H58" s="3">
        <f>IF(A58&lt;=Simulador!$B$10,MAX(B58-C58-G58,0),0)</f>
        <v>0</v>
      </c>
    </row>
    <row r="59" spans="1:8">
      <c r="A59" s="4">
        <v>56</v>
      </c>
      <c r="B59" s="3">
        <f>IF(A59&lt;=Simulador!$B$10,IF(A59=1,Simulador!$B$9,H58),0)</f>
        <v>0</v>
      </c>
      <c r="C59" s="3">
        <f>IF(A59&lt;=Simulador!$B$10,MIN(IF(Simulador!$B$11=0,Simulador!$B$9/Simulador!$B$10,(Simulador!$B$9*Simulador!$B$11)/(1-(1+Simulador!$B$11)^(-Simulador!$B$10)))-D59,B59),0)</f>
        <v>0</v>
      </c>
      <c r="D59" s="3">
        <f>IF(A59&lt;=Simulador!$B$10,B59*Simulador!$B$11,0)</f>
        <v>0</v>
      </c>
      <c r="E59" s="3">
        <f>IF(A59&lt;=Simulador!$B$10,B59*Parametros!$B$2,0)</f>
        <v>0</v>
      </c>
      <c r="F59" s="3">
        <f>IF(A59&lt;=Simulador!$B$10,C59+D59+E59,0)</f>
        <v>0</v>
      </c>
      <c r="G59" s="3">
        <f>IF(A59=Simulador!$B$10,Parametros!$B$3,0)</f>
        <v>0</v>
      </c>
      <c r="H59" s="3">
        <f>IF(A59&lt;=Simulador!$B$10,MAX(B59-C59-G59,0),0)</f>
        <v>0</v>
      </c>
    </row>
    <row r="60" spans="1:8">
      <c r="A60" s="4">
        <v>57</v>
      </c>
      <c r="B60" s="3">
        <f>IF(A60&lt;=Simulador!$B$10,IF(A60=1,Simulador!$B$9,H59),0)</f>
        <v>0</v>
      </c>
      <c r="C60" s="3">
        <f>IF(A60&lt;=Simulador!$B$10,MIN(IF(Simulador!$B$11=0,Simulador!$B$9/Simulador!$B$10,(Simulador!$B$9*Simulador!$B$11)/(1-(1+Simulador!$B$11)^(-Simulador!$B$10)))-D60,B60),0)</f>
        <v>0</v>
      </c>
      <c r="D60" s="3">
        <f>IF(A60&lt;=Simulador!$B$10,B60*Simulador!$B$11,0)</f>
        <v>0</v>
      </c>
      <c r="E60" s="3">
        <f>IF(A60&lt;=Simulador!$B$10,B60*Parametros!$B$2,0)</f>
        <v>0</v>
      </c>
      <c r="F60" s="3">
        <f>IF(A60&lt;=Simulador!$B$10,C60+D60+E60,0)</f>
        <v>0</v>
      </c>
      <c r="G60" s="3">
        <f>IF(A60=Simulador!$B$10,Parametros!$B$3,0)</f>
        <v>0</v>
      </c>
      <c r="H60" s="3">
        <f>IF(A60&lt;=Simulador!$B$10,MAX(B60-C60-G60,0),0)</f>
        <v>0</v>
      </c>
    </row>
    <row r="61" spans="1:8">
      <c r="A61" s="4">
        <v>58</v>
      </c>
      <c r="B61" s="3">
        <f>IF(A61&lt;=Simulador!$B$10,IF(A61=1,Simulador!$B$9,H60),0)</f>
        <v>0</v>
      </c>
      <c r="C61" s="3">
        <f>IF(A61&lt;=Simulador!$B$10,MIN(IF(Simulador!$B$11=0,Simulador!$B$9/Simulador!$B$10,(Simulador!$B$9*Simulador!$B$11)/(1-(1+Simulador!$B$11)^(-Simulador!$B$10)))-D61,B61),0)</f>
        <v>0</v>
      </c>
      <c r="D61" s="3">
        <f>IF(A61&lt;=Simulador!$B$10,B61*Simulador!$B$11,0)</f>
        <v>0</v>
      </c>
      <c r="E61" s="3">
        <f>IF(A61&lt;=Simulador!$B$10,B61*Parametros!$B$2,0)</f>
        <v>0</v>
      </c>
      <c r="F61" s="3">
        <f>IF(A61&lt;=Simulador!$B$10,C61+D61+E61,0)</f>
        <v>0</v>
      </c>
      <c r="G61" s="3">
        <f>IF(A61=Simulador!$B$10,Parametros!$B$3,0)</f>
        <v>0</v>
      </c>
      <c r="H61" s="3">
        <f>IF(A61&lt;=Simulador!$B$10,MAX(B61-C61-G61,0),0)</f>
        <v>0</v>
      </c>
    </row>
    <row r="62" spans="1:8">
      <c r="A62" s="4">
        <v>59</v>
      </c>
      <c r="B62" s="3">
        <f>IF(A62&lt;=Simulador!$B$10,IF(A62=1,Simulador!$B$9,H61),0)</f>
        <v>0</v>
      </c>
      <c r="C62" s="3">
        <f>IF(A62&lt;=Simulador!$B$10,MIN(IF(Simulador!$B$11=0,Simulador!$B$9/Simulador!$B$10,(Simulador!$B$9*Simulador!$B$11)/(1-(1+Simulador!$B$11)^(-Simulador!$B$10)))-D62,B62),0)</f>
        <v>0</v>
      </c>
      <c r="D62" s="3">
        <f>IF(A62&lt;=Simulador!$B$10,B62*Simulador!$B$11,0)</f>
        <v>0</v>
      </c>
      <c r="E62" s="3">
        <f>IF(A62&lt;=Simulador!$B$10,B62*Parametros!$B$2,0)</f>
        <v>0</v>
      </c>
      <c r="F62" s="3">
        <f>IF(A62&lt;=Simulador!$B$10,C62+D62+E62,0)</f>
        <v>0</v>
      </c>
      <c r="G62" s="3">
        <f>IF(A62=Simulador!$B$10,Parametros!$B$3,0)</f>
        <v>0</v>
      </c>
      <c r="H62" s="3">
        <f>IF(A62&lt;=Simulador!$B$10,MAX(B62-C62-G62,0),0)</f>
        <v>0</v>
      </c>
    </row>
    <row r="63" spans="1:8">
      <c r="A63" s="4">
        <v>60</v>
      </c>
      <c r="B63" s="3">
        <f>IF(A63&lt;=Simulador!$B$10,IF(A63=1,Simulador!$B$9,H62),0)</f>
        <v>0</v>
      </c>
      <c r="C63" s="3">
        <f>IF(A63&lt;=Simulador!$B$10,MIN(IF(Simulador!$B$11=0,Simulador!$B$9/Simulador!$B$10,(Simulador!$B$9*Simulador!$B$11)/(1-(1+Simulador!$B$11)^(-Simulador!$B$10)))-D63,B63),0)</f>
        <v>0</v>
      </c>
      <c r="D63" s="3">
        <f>IF(A63&lt;=Simulador!$B$10,B63*Simulador!$B$11,0)</f>
        <v>0</v>
      </c>
      <c r="E63" s="3">
        <f>IF(A63&lt;=Simulador!$B$10,B63*Parametros!$B$2,0)</f>
        <v>0</v>
      </c>
      <c r="F63" s="3">
        <f>IF(A63&lt;=Simulador!$B$10,C63+D63+E63,0)</f>
        <v>0</v>
      </c>
      <c r="G63" s="3">
        <f>IF(A63=Simulador!$B$10,Parametros!$B$3,0)</f>
        <v>0</v>
      </c>
      <c r="H63" s="3">
        <f>IF(A63&lt;=Simulador!$B$10,MAX(B63-C63-G63,0),0)</f>
        <v>0</v>
      </c>
    </row>
    <row r="64" spans="1:8">
      <c r="A64" s="4">
        <v>61</v>
      </c>
      <c r="B64" s="3">
        <f>IF(A64&lt;=Simulador!$B$10,IF(A64=1,Simulador!$B$9,H63),0)</f>
        <v>0</v>
      </c>
      <c r="C64" s="3">
        <f>IF(A64&lt;=Simulador!$B$10,MIN(IF(Simulador!$B$11=0,Simulador!$B$9/Simulador!$B$10,(Simulador!$B$9*Simulador!$B$11)/(1-(1+Simulador!$B$11)^(-Simulador!$B$10)))-D64,B64),0)</f>
        <v>0</v>
      </c>
      <c r="D64" s="3">
        <f>IF(A64&lt;=Simulador!$B$10,B64*Simulador!$B$11,0)</f>
        <v>0</v>
      </c>
      <c r="E64" s="3">
        <f>IF(A64&lt;=Simulador!$B$10,B64*Parametros!$B$2,0)</f>
        <v>0</v>
      </c>
      <c r="F64" s="3">
        <f>IF(A64&lt;=Simulador!$B$10,C64+D64+E64,0)</f>
        <v>0</v>
      </c>
      <c r="G64" s="3">
        <f>IF(A64=Simulador!$B$10,Parametros!$B$3,0)</f>
        <v>0</v>
      </c>
      <c r="H64" s="3">
        <f>IF(A64&lt;=Simulador!$B$10,MAX(B64-C64-G64,0),0)</f>
        <v>0</v>
      </c>
    </row>
    <row r="65" spans="1:8">
      <c r="A65" s="4">
        <v>62</v>
      </c>
      <c r="B65" s="3">
        <f>IF(A65&lt;=Simulador!$B$10,IF(A65=1,Simulador!$B$9,H64),0)</f>
        <v>0</v>
      </c>
      <c r="C65" s="3">
        <f>IF(A65&lt;=Simulador!$B$10,MIN(IF(Simulador!$B$11=0,Simulador!$B$9/Simulador!$B$10,(Simulador!$B$9*Simulador!$B$11)/(1-(1+Simulador!$B$11)^(-Simulador!$B$10)))-D65,B65),0)</f>
        <v>0</v>
      </c>
      <c r="D65" s="3">
        <f>IF(A65&lt;=Simulador!$B$10,B65*Simulador!$B$11,0)</f>
        <v>0</v>
      </c>
      <c r="E65" s="3">
        <f>IF(A65&lt;=Simulador!$B$10,B65*Parametros!$B$2,0)</f>
        <v>0</v>
      </c>
      <c r="F65" s="3">
        <f>IF(A65&lt;=Simulador!$B$10,C65+D65+E65,0)</f>
        <v>0</v>
      </c>
      <c r="G65" s="3">
        <f>IF(A65=Simulador!$B$10,Parametros!$B$3,0)</f>
        <v>0</v>
      </c>
      <c r="H65" s="3">
        <f>IF(A65&lt;=Simulador!$B$10,MAX(B65-C65-G65,0),0)</f>
        <v>0</v>
      </c>
    </row>
    <row r="66" spans="1:8">
      <c r="A66" s="4">
        <v>63</v>
      </c>
      <c r="B66" s="3">
        <f>IF(A66&lt;=Simulador!$B$10,IF(A66=1,Simulador!$B$9,H65),0)</f>
        <v>0</v>
      </c>
      <c r="C66" s="3">
        <f>IF(A66&lt;=Simulador!$B$10,MIN(IF(Simulador!$B$11=0,Simulador!$B$9/Simulador!$B$10,(Simulador!$B$9*Simulador!$B$11)/(1-(1+Simulador!$B$11)^(-Simulador!$B$10)))-D66,B66),0)</f>
        <v>0</v>
      </c>
      <c r="D66" s="3">
        <f>IF(A66&lt;=Simulador!$B$10,B66*Simulador!$B$11,0)</f>
        <v>0</v>
      </c>
      <c r="E66" s="3">
        <f>IF(A66&lt;=Simulador!$B$10,B66*Parametros!$B$2,0)</f>
        <v>0</v>
      </c>
      <c r="F66" s="3">
        <f>IF(A66&lt;=Simulador!$B$10,C66+D66+E66,0)</f>
        <v>0</v>
      </c>
      <c r="G66" s="3">
        <f>IF(A66=Simulador!$B$10,Parametros!$B$3,0)</f>
        <v>0</v>
      </c>
      <c r="H66" s="3">
        <f>IF(A66&lt;=Simulador!$B$10,MAX(B66-C66-G66,0),0)</f>
        <v>0</v>
      </c>
    </row>
    <row r="67" spans="1:8">
      <c r="A67" s="4">
        <v>64</v>
      </c>
      <c r="B67" s="3">
        <f>IF(A67&lt;=Simulador!$B$10,IF(A67=1,Simulador!$B$9,H66),0)</f>
        <v>0</v>
      </c>
      <c r="C67" s="3">
        <f>IF(A67&lt;=Simulador!$B$10,MIN(IF(Simulador!$B$11=0,Simulador!$B$9/Simulador!$B$10,(Simulador!$B$9*Simulador!$B$11)/(1-(1+Simulador!$B$11)^(-Simulador!$B$10)))-D67,B67),0)</f>
        <v>0</v>
      </c>
      <c r="D67" s="3">
        <f>IF(A67&lt;=Simulador!$B$10,B67*Simulador!$B$11,0)</f>
        <v>0</v>
      </c>
      <c r="E67" s="3">
        <f>IF(A67&lt;=Simulador!$B$10,B67*Parametros!$B$2,0)</f>
        <v>0</v>
      </c>
      <c r="F67" s="3">
        <f>IF(A67&lt;=Simulador!$B$10,C67+D67+E67,0)</f>
        <v>0</v>
      </c>
      <c r="G67" s="3">
        <f>IF(A67=Simulador!$B$10,Parametros!$B$3,0)</f>
        <v>0</v>
      </c>
      <c r="H67" s="3">
        <f>IF(A67&lt;=Simulador!$B$10,MAX(B67-C67-G67,0),0)</f>
        <v>0</v>
      </c>
    </row>
    <row r="68" spans="1:8">
      <c r="A68" s="4">
        <v>65</v>
      </c>
      <c r="B68" s="3">
        <f>IF(A68&lt;=Simulador!$B$10,IF(A68=1,Simulador!$B$9,H67),0)</f>
        <v>0</v>
      </c>
      <c r="C68" s="3">
        <f>IF(A68&lt;=Simulador!$B$10,MIN(IF(Simulador!$B$11=0,Simulador!$B$9/Simulador!$B$10,(Simulador!$B$9*Simulador!$B$11)/(1-(1+Simulador!$B$11)^(-Simulador!$B$10)))-D68,B68),0)</f>
        <v>0</v>
      </c>
      <c r="D68" s="3">
        <f>IF(A68&lt;=Simulador!$B$10,B68*Simulador!$B$11,0)</f>
        <v>0</v>
      </c>
      <c r="E68" s="3">
        <f>IF(A68&lt;=Simulador!$B$10,B68*Parametros!$B$2,0)</f>
        <v>0</v>
      </c>
      <c r="F68" s="3">
        <f>IF(A68&lt;=Simulador!$B$10,C68+D68+E68,0)</f>
        <v>0</v>
      </c>
      <c r="G68" s="3">
        <f>IF(A68=Simulador!$B$10,Parametros!$B$3,0)</f>
        <v>0</v>
      </c>
      <c r="H68" s="3">
        <f>IF(A68&lt;=Simulador!$B$10,MAX(B68-C68-G68,0),0)</f>
        <v>0</v>
      </c>
    </row>
    <row r="69" spans="1:8">
      <c r="A69" s="4">
        <v>66</v>
      </c>
      <c r="B69" s="3">
        <f>IF(A69&lt;=Simulador!$B$10,IF(A69=1,Simulador!$B$9,H68),0)</f>
        <v>0</v>
      </c>
      <c r="C69" s="3">
        <f>IF(A69&lt;=Simulador!$B$10,MIN(IF(Simulador!$B$11=0,Simulador!$B$9/Simulador!$B$10,(Simulador!$B$9*Simulador!$B$11)/(1-(1+Simulador!$B$11)^(-Simulador!$B$10)))-D69,B69),0)</f>
        <v>0</v>
      </c>
      <c r="D69" s="3">
        <f>IF(A69&lt;=Simulador!$B$10,B69*Simulador!$B$11,0)</f>
        <v>0</v>
      </c>
      <c r="E69" s="3">
        <f>IF(A69&lt;=Simulador!$B$10,B69*Parametros!$B$2,0)</f>
        <v>0</v>
      </c>
      <c r="F69" s="3">
        <f>IF(A69&lt;=Simulador!$B$10,C69+D69+E69,0)</f>
        <v>0</v>
      </c>
      <c r="G69" s="3">
        <f>IF(A69=Simulador!$B$10,Parametros!$B$3,0)</f>
        <v>0</v>
      </c>
      <c r="H69" s="3">
        <f>IF(A69&lt;=Simulador!$B$10,MAX(B69-C69-G69,0),0)</f>
        <v>0</v>
      </c>
    </row>
    <row r="70" spans="1:8">
      <c r="A70" s="4">
        <v>67</v>
      </c>
      <c r="B70" s="3">
        <f>IF(A70&lt;=Simulador!$B$10,IF(A70=1,Simulador!$B$9,H69),0)</f>
        <v>0</v>
      </c>
      <c r="C70" s="3">
        <f>IF(A70&lt;=Simulador!$B$10,MIN(IF(Simulador!$B$11=0,Simulador!$B$9/Simulador!$B$10,(Simulador!$B$9*Simulador!$B$11)/(1-(1+Simulador!$B$11)^(-Simulador!$B$10)))-D70,B70),0)</f>
        <v>0</v>
      </c>
      <c r="D70" s="3">
        <f>IF(A70&lt;=Simulador!$B$10,B70*Simulador!$B$11,0)</f>
        <v>0</v>
      </c>
      <c r="E70" s="3">
        <f>IF(A70&lt;=Simulador!$B$10,B70*Parametros!$B$2,0)</f>
        <v>0</v>
      </c>
      <c r="F70" s="3">
        <f>IF(A70&lt;=Simulador!$B$10,C70+D70+E70,0)</f>
        <v>0</v>
      </c>
      <c r="G70" s="3">
        <f>IF(A70=Simulador!$B$10,Parametros!$B$3,0)</f>
        <v>0</v>
      </c>
      <c r="H70" s="3">
        <f>IF(A70&lt;=Simulador!$B$10,MAX(B70-C70-G70,0),0)</f>
        <v>0</v>
      </c>
    </row>
    <row r="71" spans="1:8">
      <c r="A71" s="4">
        <v>68</v>
      </c>
      <c r="B71" s="3">
        <f>IF(A71&lt;=Simulador!$B$10,IF(A71=1,Simulador!$B$9,H70),0)</f>
        <v>0</v>
      </c>
      <c r="C71" s="3">
        <f>IF(A71&lt;=Simulador!$B$10,MIN(IF(Simulador!$B$11=0,Simulador!$B$9/Simulador!$B$10,(Simulador!$B$9*Simulador!$B$11)/(1-(1+Simulador!$B$11)^(-Simulador!$B$10)))-D71,B71),0)</f>
        <v>0</v>
      </c>
      <c r="D71" s="3">
        <f>IF(A71&lt;=Simulador!$B$10,B71*Simulador!$B$11,0)</f>
        <v>0</v>
      </c>
      <c r="E71" s="3">
        <f>IF(A71&lt;=Simulador!$B$10,B71*Parametros!$B$2,0)</f>
        <v>0</v>
      </c>
      <c r="F71" s="3">
        <f>IF(A71&lt;=Simulador!$B$10,C71+D71+E71,0)</f>
        <v>0</v>
      </c>
      <c r="G71" s="3">
        <f>IF(A71=Simulador!$B$10,Parametros!$B$3,0)</f>
        <v>0</v>
      </c>
      <c r="H71" s="3">
        <f>IF(A71&lt;=Simulador!$B$10,MAX(B71-C71-G71,0),0)</f>
        <v>0</v>
      </c>
    </row>
    <row r="72" spans="1:8">
      <c r="A72" s="4">
        <v>69</v>
      </c>
      <c r="B72" s="3">
        <f>IF(A72&lt;=Simulador!$B$10,IF(A72=1,Simulador!$B$9,H71),0)</f>
        <v>0</v>
      </c>
      <c r="C72" s="3">
        <f>IF(A72&lt;=Simulador!$B$10,MIN(IF(Simulador!$B$11=0,Simulador!$B$9/Simulador!$B$10,(Simulador!$B$9*Simulador!$B$11)/(1-(1+Simulador!$B$11)^(-Simulador!$B$10)))-D72,B72),0)</f>
        <v>0</v>
      </c>
      <c r="D72" s="3">
        <f>IF(A72&lt;=Simulador!$B$10,B72*Simulador!$B$11,0)</f>
        <v>0</v>
      </c>
      <c r="E72" s="3">
        <f>IF(A72&lt;=Simulador!$B$10,B72*Parametros!$B$2,0)</f>
        <v>0</v>
      </c>
      <c r="F72" s="3">
        <f>IF(A72&lt;=Simulador!$B$10,C72+D72+E72,0)</f>
        <v>0</v>
      </c>
      <c r="G72" s="3">
        <f>IF(A72=Simulador!$B$10,Parametros!$B$3,0)</f>
        <v>0</v>
      </c>
      <c r="H72" s="3">
        <f>IF(A72&lt;=Simulador!$B$10,MAX(B72-C72-G72,0),0)</f>
        <v>0</v>
      </c>
    </row>
    <row r="73" spans="1:8">
      <c r="A73" s="4">
        <v>70</v>
      </c>
      <c r="B73" s="3">
        <f>IF(A73&lt;=Simulador!$B$10,IF(A73=1,Simulador!$B$9,H72),0)</f>
        <v>0</v>
      </c>
      <c r="C73" s="3">
        <f>IF(A73&lt;=Simulador!$B$10,MIN(IF(Simulador!$B$11=0,Simulador!$B$9/Simulador!$B$10,(Simulador!$B$9*Simulador!$B$11)/(1-(1+Simulador!$B$11)^(-Simulador!$B$10)))-D73,B73),0)</f>
        <v>0</v>
      </c>
      <c r="D73" s="3">
        <f>IF(A73&lt;=Simulador!$B$10,B73*Simulador!$B$11,0)</f>
        <v>0</v>
      </c>
      <c r="E73" s="3">
        <f>IF(A73&lt;=Simulador!$B$10,B73*Parametros!$B$2,0)</f>
        <v>0</v>
      </c>
      <c r="F73" s="3">
        <f>IF(A73&lt;=Simulador!$B$10,C73+D73+E73,0)</f>
        <v>0</v>
      </c>
      <c r="G73" s="3">
        <f>IF(A73=Simulador!$B$10,Parametros!$B$3,0)</f>
        <v>0</v>
      </c>
      <c r="H73" s="3">
        <f>IF(A73&lt;=Simulador!$B$10,MAX(B73-C73-G73,0),0)</f>
        <v>0</v>
      </c>
    </row>
    <row r="74" spans="1:8">
      <c r="A74" s="4">
        <v>71</v>
      </c>
      <c r="B74" s="3">
        <f>IF(A74&lt;=Simulador!$B$10,IF(A74=1,Simulador!$B$9,H73),0)</f>
        <v>0</v>
      </c>
      <c r="C74" s="3">
        <f>IF(A74&lt;=Simulador!$B$10,MIN(IF(Simulador!$B$11=0,Simulador!$B$9/Simulador!$B$10,(Simulador!$B$9*Simulador!$B$11)/(1-(1+Simulador!$B$11)^(-Simulador!$B$10)))-D74,B74),0)</f>
        <v>0</v>
      </c>
      <c r="D74" s="3">
        <f>IF(A74&lt;=Simulador!$B$10,B74*Simulador!$B$11,0)</f>
        <v>0</v>
      </c>
      <c r="E74" s="3">
        <f>IF(A74&lt;=Simulador!$B$10,B74*Parametros!$B$2,0)</f>
        <v>0</v>
      </c>
      <c r="F74" s="3">
        <f>IF(A74&lt;=Simulador!$B$10,C74+D74+E74,0)</f>
        <v>0</v>
      </c>
      <c r="G74" s="3">
        <f>IF(A74=Simulador!$B$10,Parametros!$B$3,0)</f>
        <v>0</v>
      </c>
      <c r="H74" s="3">
        <f>IF(A74&lt;=Simulador!$B$10,MAX(B74-C74-G74,0),0)</f>
        <v>0</v>
      </c>
    </row>
    <row r="75" spans="1:8">
      <c r="A75" s="4">
        <v>72</v>
      </c>
      <c r="B75" s="3">
        <f>IF(A75&lt;=Simulador!$B$10,IF(A75=1,Simulador!$B$9,H74),0)</f>
        <v>0</v>
      </c>
      <c r="C75" s="3">
        <f>IF(A75&lt;=Simulador!$B$10,MIN(IF(Simulador!$B$11=0,Simulador!$B$9/Simulador!$B$10,(Simulador!$B$9*Simulador!$B$11)/(1-(1+Simulador!$B$11)^(-Simulador!$B$10)))-D75,B75),0)</f>
        <v>0</v>
      </c>
      <c r="D75" s="3">
        <f>IF(A75&lt;=Simulador!$B$10,B75*Simulador!$B$11,0)</f>
        <v>0</v>
      </c>
      <c r="E75" s="3">
        <f>IF(A75&lt;=Simulador!$B$10,B75*Parametros!$B$2,0)</f>
        <v>0</v>
      </c>
      <c r="F75" s="3">
        <f>IF(A75&lt;=Simulador!$B$10,C75+D75+E75,0)</f>
        <v>0</v>
      </c>
      <c r="G75" s="3">
        <f>IF(A75=Simulador!$B$10,Parametros!$B$3,0)</f>
        <v>0</v>
      </c>
      <c r="H75" s="3">
        <f>IF(A75&lt;=Simulador!$B$10,MAX(B75-C75-G75,0),0)</f>
        <v>0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workbookViewId="0"/>
  </sheetViews>
  <sheetFormatPr baseColWidth="10" defaultColWidth="9" defaultRowHeight="14.25"/>
  <cols>
    <col min="1" max="1" width="17.625" customWidth="1"/>
    <col min="2" max="2" width="6.875" customWidth="1"/>
    <col min="3" max="3" width="43.375" customWidth="1"/>
    <col min="4" max="4" width="21.25" customWidth="1"/>
  </cols>
  <sheetData>
    <row r="1" spans="1:4" ht="15">
      <c r="A1" s="1" t="s">
        <v>30</v>
      </c>
      <c r="B1" s="1" t="s">
        <v>31</v>
      </c>
      <c r="C1" s="1" t="s">
        <v>32</v>
      </c>
      <c r="D1" s="1" t="s">
        <v>33</v>
      </c>
    </row>
    <row r="2" spans="1:4">
      <c r="A2" t="s">
        <v>34</v>
      </c>
      <c r="B2" s="2">
        <v>9.9400000000000009E-4</v>
      </c>
      <c r="C2" t="s">
        <v>35</v>
      </c>
      <c r="D2" t="s">
        <v>36</v>
      </c>
    </row>
    <row r="3" spans="1:4">
      <c r="A3" t="s">
        <v>37</v>
      </c>
      <c r="B3" s="3">
        <v>0</v>
      </c>
      <c r="C3" t="s">
        <v>38</v>
      </c>
      <c r="D3" t="s">
        <v>36</v>
      </c>
    </row>
    <row r="4" spans="1:4">
      <c r="A4" t="s">
        <v>39</v>
      </c>
      <c r="B4">
        <v>72</v>
      </c>
      <c r="C4" t="s">
        <v>40</v>
      </c>
      <c r="D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Simulador</vt:lpstr>
      <vt:lpstr>Amortizacion</vt:lpstr>
      <vt:lpstr>Parametros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WQuintero</dc:creator>
  <cp:lastModifiedBy>Vivienda Total</cp:lastModifiedBy>
  <dcterms:created xsi:type="dcterms:W3CDTF">2026-05-25T19:36:03Z</dcterms:created>
  <dcterms:modified xsi:type="dcterms:W3CDTF">2026-05-25T19:36:03Z</dcterms:modified>
</cp:coreProperties>
</file>